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filterPrivacy="1" autoCompressPictures="0"/>
  <bookViews>
    <workbookView xWindow="720" yWindow="40" windowWidth="23000" windowHeight="9320" firstSheet="19" activeTab="23"/>
  </bookViews>
  <sheets>
    <sheet name="HUB" sheetId="21" r:id="rId1"/>
    <sheet name="Grip Block" sheetId="20" r:id="rId2"/>
    <sheet name="Excalibur" sheetId="19" r:id="rId3"/>
    <sheet name="Apollon's Axle" sheetId="22" r:id="rId4"/>
    <sheet name="Rolling Thunder" sheetId="23" r:id="rId5"/>
    <sheet name="Пауэрспорт" sheetId="4" r:id="rId6"/>
    <sheet name="Тяга в экипировке" sheetId="5" r:id="rId7"/>
    <sheet name="Тяга" sheetId="6" r:id="rId8"/>
    <sheet name="Народный жим" sheetId="7" r:id="rId9"/>
    <sheet name="Жим многослой" sheetId="8" r:id="rId10"/>
    <sheet name="Жим однослой" sheetId="9" r:id="rId11"/>
    <sheet name="Жим софт Ультра" sheetId="27" r:id="rId12"/>
    <sheet name="Жим софт Стандарт" sheetId="10" r:id="rId13"/>
    <sheet name="Жим " sheetId="11" r:id="rId14"/>
    <sheet name="Приседание многослой" sheetId="24" r:id="rId15"/>
    <sheet name="Приседание однослой" sheetId="25" r:id="rId16"/>
    <sheet name="Присед в бинтах " sheetId="12" r:id="rId17"/>
    <sheet name="Приседание " sheetId="13" r:id="rId18"/>
    <sheet name="Силовое двоеборье в экипировке " sheetId="14" r:id="rId19"/>
    <sheet name="Силовое двоеборье" sheetId="15" r:id="rId20"/>
    <sheet name="Троеборье многослой" sheetId="26" r:id="rId21"/>
    <sheet name="Троеборье однослой" sheetId="16" r:id="rId22"/>
    <sheet name="Троеборье в бинтах" sheetId="17" r:id="rId23"/>
    <sheet name="Троеборье" sheetId="18" r:id="rId24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7" l="1"/>
  <c r="D21" i="7"/>
  <c r="D22" i="7"/>
  <c r="E22" i="7"/>
  <c r="F22" i="7"/>
  <c r="D23" i="7"/>
  <c r="E23" i="7"/>
  <c r="F23" i="7"/>
  <c r="D24" i="7"/>
  <c r="E24" i="7"/>
  <c r="F24" i="7"/>
  <c r="E22" i="11"/>
  <c r="F22" i="10"/>
  <c r="E22" i="10"/>
  <c r="D22" i="10"/>
  <c r="F21" i="10"/>
  <c r="E21" i="10"/>
  <c r="D21" i="10"/>
  <c r="F20" i="10"/>
  <c r="E20" i="10"/>
  <c r="D20" i="10"/>
  <c r="F19" i="10"/>
  <c r="E19" i="10"/>
  <c r="D19" i="10"/>
  <c r="E18" i="10"/>
  <c r="D18" i="10"/>
  <c r="F17" i="10"/>
  <c r="E17" i="10"/>
  <c r="D17" i="10"/>
  <c r="F16" i="10"/>
  <c r="E16" i="10"/>
  <c r="D16" i="10"/>
  <c r="F15" i="10"/>
  <c r="E15" i="10"/>
  <c r="D15" i="10"/>
  <c r="E15" i="9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D3" i="7"/>
  <c r="E3" i="7"/>
  <c r="F3" i="7"/>
</calcChain>
</file>

<file path=xl/sharedStrings.xml><?xml version="1.0" encoding="utf-8"?>
<sst xmlns="http://schemas.openxmlformats.org/spreadsheetml/2006/main" count="923" uniqueCount="295">
  <si>
    <t>75+</t>
  </si>
  <si>
    <t>142.5</t>
  </si>
  <si>
    <t>112.5</t>
  </si>
  <si>
    <t>Элита</t>
  </si>
  <si>
    <t>Категория</t>
  </si>
  <si>
    <t>Турнир</t>
  </si>
  <si>
    <t>Коэффициент</t>
  </si>
  <si>
    <t>Результат</t>
  </si>
  <si>
    <t>Вес</t>
  </si>
  <si>
    <t>ФИО</t>
  </si>
  <si>
    <t>№</t>
  </si>
  <si>
    <t>262.5</t>
  </si>
  <si>
    <t>90+</t>
  </si>
  <si>
    <t>257.5</t>
  </si>
  <si>
    <t>242.5</t>
  </si>
  <si>
    <t xml:space="preserve"> </t>
  </si>
  <si>
    <t>192.5</t>
  </si>
  <si>
    <t>167.5</t>
  </si>
  <si>
    <t>237.5</t>
  </si>
  <si>
    <t>232.5</t>
  </si>
  <si>
    <t>227.5</t>
  </si>
  <si>
    <t>217.5</t>
  </si>
  <si>
    <t>207.5</t>
  </si>
  <si>
    <t>162.5</t>
  </si>
  <si>
    <t>Чемпионат Европы IPL</t>
  </si>
  <si>
    <t>54,60</t>
  </si>
  <si>
    <t>Костикова Кристина</t>
  </si>
  <si>
    <t>127.5</t>
  </si>
  <si>
    <t>117.5</t>
  </si>
  <si>
    <t>107.5</t>
  </si>
  <si>
    <t>97.5</t>
  </si>
  <si>
    <t>87.5</t>
  </si>
  <si>
    <t>153.069</t>
  </si>
  <si>
    <t>185</t>
  </si>
  <si>
    <t>0.8274</t>
  </si>
  <si>
    <t>76,20</t>
  </si>
  <si>
    <t xml:space="preserve">Зайцева Екатерина </t>
  </si>
  <si>
    <t>122.401</t>
  </si>
  <si>
    <t>130</t>
  </si>
  <si>
    <t>0.94155</t>
  </si>
  <si>
    <t>63,70</t>
  </si>
  <si>
    <t>Кузнецова Юлия</t>
  </si>
  <si>
    <t>82.5</t>
  </si>
  <si>
    <t>187.5</t>
  </si>
  <si>
    <t>152.5</t>
  </si>
  <si>
    <t>137.5</t>
  </si>
  <si>
    <t>212.5</t>
  </si>
  <si>
    <t>197.5</t>
  </si>
  <si>
    <t>417.5</t>
  </si>
  <si>
    <t>397.5</t>
  </si>
  <si>
    <t>297.5</t>
  </si>
  <si>
    <t>282.5</t>
  </si>
  <si>
    <t>267.5</t>
  </si>
  <si>
    <t>322.5</t>
  </si>
  <si>
    <t>602.5</t>
  </si>
  <si>
    <t>477.5</t>
  </si>
  <si>
    <t>442.5</t>
  </si>
  <si>
    <t>412.5</t>
  </si>
  <si>
    <t>557.5</t>
  </si>
  <si>
    <t>527.5</t>
  </si>
  <si>
    <t>517.710</t>
  </si>
  <si>
    <t>0.86285</t>
  </si>
  <si>
    <t>71,60</t>
  </si>
  <si>
    <t xml:space="preserve">Панферова Мария </t>
  </si>
  <si>
    <t>542.5</t>
  </si>
  <si>
    <t>487.5</t>
  </si>
  <si>
    <t>452.5</t>
  </si>
  <si>
    <t>337.5</t>
  </si>
  <si>
    <t>Женщины</t>
  </si>
  <si>
    <t>Боготопов Сергей</t>
  </si>
  <si>
    <t>Мужчины</t>
  </si>
  <si>
    <t>Галич Инга</t>
  </si>
  <si>
    <t>Фаустов Александр</t>
  </si>
  <si>
    <t>Ильин Максим</t>
  </si>
  <si>
    <t>Киселев Игорь</t>
  </si>
  <si>
    <t>140+</t>
  </si>
  <si>
    <t>277.5</t>
  </si>
  <si>
    <t>302.5</t>
  </si>
  <si>
    <t>332.5</t>
  </si>
  <si>
    <t>347.5</t>
  </si>
  <si>
    <t>362.5</t>
  </si>
  <si>
    <t>377.5</t>
  </si>
  <si>
    <t>427.5</t>
  </si>
  <si>
    <t>Сарычев Кирилл</t>
  </si>
  <si>
    <t>171.10</t>
  </si>
  <si>
    <t>208.438</t>
  </si>
  <si>
    <t>Чемпионат России WRPF</t>
  </si>
  <si>
    <t>247.5</t>
  </si>
  <si>
    <t>287.5</t>
  </si>
  <si>
    <t>Тоннаж</t>
  </si>
  <si>
    <t>Павлов Максим</t>
  </si>
  <si>
    <t>75,00</t>
  </si>
  <si>
    <t>Гогунов Антон</t>
  </si>
  <si>
    <t>74,30</t>
  </si>
  <si>
    <t>Чеботарев Артем</t>
  </si>
  <si>
    <t>79,60</t>
  </si>
  <si>
    <t>Лазуренко Сергей</t>
  </si>
  <si>
    <t>93,50</t>
  </si>
  <si>
    <t>Алексеев Владимир</t>
  </si>
  <si>
    <t>92,20</t>
  </si>
  <si>
    <t>Элканишвили Георгий</t>
  </si>
  <si>
    <t>85,00</t>
  </si>
  <si>
    <r>
      <t>Кубок Северного Кавказа</t>
    </r>
    <r>
      <rPr>
        <sz val="11"/>
        <color theme="1"/>
        <rFont val="Calibri"/>
        <family val="2"/>
        <charset val="204"/>
        <scheme val="minor"/>
      </rPr>
      <t xml:space="preserve"> WRPF</t>
    </r>
  </si>
  <si>
    <t>Хитров Сергей</t>
  </si>
  <si>
    <t>31,70</t>
  </si>
  <si>
    <t>Бардин Владимир</t>
  </si>
  <si>
    <t>100,80</t>
  </si>
  <si>
    <t>272.5</t>
  </si>
  <si>
    <t>292.5</t>
  </si>
  <si>
    <t>312.5</t>
  </si>
  <si>
    <t>352.5</t>
  </si>
  <si>
    <t>382.5</t>
  </si>
  <si>
    <t xml:space="preserve">Белоусов Роман </t>
  </si>
  <si>
    <t>54,90</t>
  </si>
  <si>
    <t>0.9113</t>
  </si>
  <si>
    <t>173.147</t>
  </si>
  <si>
    <t>157.5</t>
  </si>
  <si>
    <t>172.5</t>
  </si>
  <si>
    <t>252.5</t>
  </si>
  <si>
    <t xml:space="preserve">Леонов Павел </t>
  </si>
  <si>
    <t>98,50</t>
  </si>
  <si>
    <t>Бегалко Антон</t>
  </si>
  <si>
    <t>113,20</t>
  </si>
  <si>
    <t xml:space="preserve">Филатов Евгений </t>
  </si>
  <si>
    <t>107,80</t>
  </si>
  <si>
    <t>Фурсов Виктор</t>
  </si>
  <si>
    <t>121,30</t>
  </si>
  <si>
    <t>193,734</t>
  </si>
  <si>
    <t>Василенко Дмитрий</t>
  </si>
  <si>
    <t>106,10</t>
  </si>
  <si>
    <t>Кошкин Сергей</t>
  </si>
  <si>
    <t>84,80</t>
  </si>
  <si>
    <t xml:space="preserve">Цацулин Михаил </t>
  </si>
  <si>
    <t>108,30</t>
  </si>
  <si>
    <t>Варшавский Илья</t>
  </si>
  <si>
    <t>74,20</t>
  </si>
  <si>
    <t xml:space="preserve">Сапожонков Андрей </t>
  </si>
  <si>
    <t xml:space="preserve">Ильхасан Ибрагим </t>
  </si>
  <si>
    <t>Дроздов Алексей</t>
  </si>
  <si>
    <t>145.808</t>
  </si>
  <si>
    <t>Белоус Артур</t>
  </si>
  <si>
    <t>222.5</t>
  </si>
  <si>
    <t>317.5</t>
  </si>
  <si>
    <t>457.5</t>
  </si>
  <si>
    <t>367.5</t>
  </si>
  <si>
    <t>402.5</t>
  </si>
  <si>
    <t>577.5</t>
  </si>
  <si>
    <t>612.5</t>
  </si>
  <si>
    <t>642.5</t>
  </si>
  <si>
    <t>697.5</t>
  </si>
  <si>
    <t>722.5</t>
  </si>
  <si>
    <t>492.5</t>
  </si>
  <si>
    <t>587.5</t>
  </si>
  <si>
    <t>657.5</t>
  </si>
  <si>
    <t>747.5</t>
  </si>
  <si>
    <t>812.5</t>
  </si>
  <si>
    <t>997.5</t>
  </si>
  <si>
    <t>1042.5</t>
  </si>
  <si>
    <t>1077.5</t>
  </si>
  <si>
    <t>1102.5</t>
  </si>
  <si>
    <t xml:space="preserve">Белкин Юрий </t>
  </si>
  <si>
    <t>99,50</t>
  </si>
  <si>
    <t>0.58255</t>
  </si>
  <si>
    <t>579.637</t>
  </si>
  <si>
    <t>Подрез Иван</t>
  </si>
  <si>
    <t>175.50</t>
  </si>
  <si>
    <t>525.704</t>
  </si>
  <si>
    <t>617.5</t>
  </si>
  <si>
    <t>847.5</t>
  </si>
  <si>
    <t>892.5</t>
  </si>
  <si>
    <t>932.5</t>
  </si>
  <si>
    <t>607.5</t>
  </si>
  <si>
    <t>832.5</t>
  </si>
  <si>
    <t>877.5</t>
  </si>
  <si>
    <t>912.5</t>
  </si>
  <si>
    <t>177.5</t>
  </si>
  <si>
    <t>202.5</t>
  </si>
  <si>
    <t>627.5</t>
  </si>
  <si>
    <t>687.5</t>
  </si>
  <si>
    <t>702.5</t>
  </si>
  <si>
    <t>782.5</t>
  </si>
  <si>
    <t>907.5</t>
  </si>
  <si>
    <t>1092.5</t>
  </si>
  <si>
    <t>1127.5</t>
  </si>
  <si>
    <t> 117,5</t>
  </si>
  <si>
    <t> 125</t>
  </si>
  <si>
    <t>100+</t>
  </si>
  <si>
    <t> 78,5</t>
  </si>
  <si>
    <t> 83,5</t>
  </si>
  <si>
    <t> 88,5</t>
  </si>
  <si>
    <t>125+</t>
  </si>
  <si>
    <t>195 </t>
  </si>
  <si>
    <t>215 </t>
  </si>
  <si>
    <t>225 </t>
  </si>
  <si>
    <t>410,0</t>
  </si>
  <si>
    <t>Чемпионат ЦФО IPL</t>
  </si>
  <si>
    <t>0.5083</t>
  </si>
  <si>
    <t>Кубок Северного Кавказа СПР</t>
  </si>
  <si>
    <t>995,0</t>
  </si>
  <si>
    <t>1040,0</t>
  </si>
  <si>
    <t xml:space="preserve">0.50548 </t>
  </si>
  <si>
    <r>
      <t>Северная столица</t>
    </r>
    <r>
      <rPr>
        <sz val="11"/>
        <color theme="1"/>
        <rFont val="Calibri"/>
        <family val="2"/>
        <charset val="204"/>
        <scheme val="minor"/>
      </rPr>
      <t xml:space="preserve"> САР</t>
    </r>
  </si>
  <si>
    <t xml:space="preserve">Вес </t>
  </si>
  <si>
    <r>
      <t>Чемпионат России САР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</si>
  <si>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Чемпионат России САР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</si>
  <si>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Вес  </t>
  </si>
  <si>
    <t xml:space="preserve">Шумбасов Валерий </t>
  </si>
  <si>
    <t>Чемпионат Европы WRPF</t>
  </si>
  <si>
    <t>109.50</t>
  </si>
  <si>
    <t>0.5632</t>
  </si>
  <si>
    <t>525.184</t>
  </si>
  <si>
    <t>74,80</t>
  </si>
  <si>
    <t>0.6899</t>
  </si>
  <si>
    <t>212,5</t>
  </si>
  <si>
    <t>146.604</t>
  </si>
  <si>
    <t>82,40</t>
  </si>
  <si>
    <t>0.6451</t>
  </si>
  <si>
    <t>247,5</t>
  </si>
  <si>
    <t>159.662</t>
  </si>
  <si>
    <t>242,5</t>
  </si>
  <si>
    <t>89,80</t>
  </si>
  <si>
    <t>0.6126</t>
  </si>
  <si>
    <t>148.555</t>
  </si>
  <si>
    <t>Беловал Евгений</t>
  </si>
  <si>
    <t>87,60</t>
  </si>
  <si>
    <t>0.62135</t>
  </si>
  <si>
    <t>149.124</t>
  </si>
  <si>
    <t>Алибегов Мурад</t>
  </si>
  <si>
    <t>124,20</t>
  </si>
  <si>
    <t>0.54635</t>
  </si>
  <si>
    <t>158.441</t>
  </si>
  <si>
    <t xml:space="preserve">Бабин Владимир </t>
  </si>
  <si>
    <t xml:space="preserve">Федоров Илья  </t>
  </si>
  <si>
    <t>88,50</t>
  </si>
  <si>
    <t>89,70</t>
  </si>
  <si>
    <t>0.6177</t>
  </si>
  <si>
    <t>219.284</t>
  </si>
  <si>
    <t>0.613</t>
  </si>
  <si>
    <t>208.420</t>
  </si>
  <si>
    <t xml:space="preserve">Кравченко Евгений </t>
  </si>
  <si>
    <t>96,60</t>
  </si>
  <si>
    <t>0.5902</t>
  </si>
  <si>
    <t>218.374</t>
  </si>
  <si>
    <t>Насонов Дмитрий</t>
  </si>
  <si>
    <t>Морозов Константин</t>
  </si>
  <si>
    <t>Дараган Сергей</t>
  </si>
  <si>
    <t>80,40</t>
  </si>
  <si>
    <t>109,00</t>
  </si>
  <si>
    <t>121,40</t>
  </si>
  <si>
    <t>370,0</t>
  </si>
  <si>
    <t>400,0</t>
  </si>
  <si>
    <t>390,0</t>
  </si>
  <si>
    <t>0.65565</t>
  </si>
  <si>
    <t>242.590</t>
  </si>
  <si>
    <t>0.56395</t>
  </si>
  <si>
    <t>225.580</t>
  </si>
  <si>
    <t>0.5495</t>
  </si>
  <si>
    <t>214.305</t>
  </si>
  <si>
    <t>148.116</t>
  </si>
  <si>
    <t>108,80</t>
  </si>
  <si>
    <t>0.56425</t>
  </si>
  <si>
    <t>262,5</t>
  </si>
  <si>
    <t>Железные Каникулы WRPF</t>
  </si>
  <si>
    <t>Кубок России IPL</t>
  </si>
  <si>
    <t>Кныш Виктория</t>
  </si>
  <si>
    <t>87,40</t>
  </si>
  <si>
    <t>170</t>
  </si>
  <si>
    <t>0.75995</t>
  </si>
  <si>
    <t>129.191</t>
  </si>
  <si>
    <t>Мамедов Эмин</t>
  </si>
  <si>
    <t>100</t>
  </si>
  <si>
    <t>0.5813</t>
  </si>
  <si>
    <t>197.642</t>
  </si>
  <si>
    <t>Медведева Юлия</t>
  </si>
  <si>
    <t>0.7925</t>
  </si>
  <si>
    <t>182.275</t>
  </si>
  <si>
    <t>Силушин Павел</t>
  </si>
  <si>
    <t>82,30</t>
  </si>
  <si>
    <t>307.5</t>
  </si>
  <si>
    <t>327.5</t>
  </si>
  <si>
    <t>372.5</t>
  </si>
  <si>
    <t>Михнев Валерий</t>
  </si>
  <si>
    <t>107.20</t>
  </si>
  <si>
    <t>0.56675</t>
  </si>
  <si>
    <t>147.355</t>
  </si>
  <si>
    <t>Кубок Георгия Победоносца WRPF</t>
  </si>
  <si>
    <t>Давлеткалиев Максут</t>
  </si>
  <si>
    <t>90</t>
  </si>
  <si>
    <t>0.61185</t>
  </si>
  <si>
    <t>143.785</t>
  </si>
  <si>
    <t>Взрывная сила IPL</t>
  </si>
  <si>
    <t>Филатов Евгений</t>
  </si>
  <si>
    <t>106,8</t>
  </si>
  <si>
    <t>4837.5</t>
  </si>
  <si>
    <t>Северная Столица IPL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</si>
</sst>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theme="1"/>
      <name val="Calibri"/>
      <family val="2"/>
      <scheme val="minor"/>
    </font>
    <font>
      <sz val="11"/>
      <color rgb="FF515554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1"/>
    <xf numFmtId="0" fontId="3" fillId="0" borderId="0" xfId="1" applyAlignment="1">
      <alignment horizontal="left"/>
    </xf>
    <xf numFmtId="0" fontId="3" fillId="0" borderId="1" xfId="1" applyFill="1" applyBorder="1" applyAlignment="1">
      <alignment horizontal="left"/>
    </xf>
    <xf numFmtId="0" fontId="3" fillId="2" borderId="1" xfId="1" applyFill="1" applyBorder="1" applyAlignment="1">
      <alignment horizontal="left"/>
    </xf>
    <xf numFmtId="0" fontId="3" fillId="0" borderId="1" xfId="1" applyFill="1" applyBorder="1"/>
    <xf numFmtId="0" fontId="3" fillId="0" borderId="1" xfId="1" applyFill="1" applyBorder="1" applyAlignment="1">
      <alignment horizontal="left" wrapText="1"/>
    </xf>
    <xf numFmtId="164" fontId="3" fillId="0" borderId="1" xfId="1" applyNumberForma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left"/>
    </xf>
    <xf numFmtId="0" fontId="1" fillId="0" borderId="1" xfId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49" fontId="6" fillId="0" borderId="1" xfId="1" applyNumberFormat="1" applyFont="1" applyFill="1" applyBorder="1" applyAlignment="1">
      <alignment horizontal="left"/>
    </xf>
    <xf numFmtId="49" fontId="3" fillId="0" borderId="1" xfId="1" applyNumberFormat="1" applyFill="1" applyBorder="1"/>
    <xf numFmtId="0" fontId="3" fillId="2" borderId="3" xfId="1" applyFill="1" applyBorder="1" applyAlignment="1">
      <alignment horizontal="left"/>
    </xf>
    <xf numFmtId="49" fontId="3" fillId="0" borderId="1" xfId="1" applyNumberFormat="1" applyFill="1" applyBorder="1" applyAlignment="1">
      <alignment horizontal="left"/>
    </xf>
    <xf numFmtId="0" fontId="1" fillId="0" borderId="1" xfId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left"/>
    </xf>
    <xf numFmtId="0" fontId="3" fillId="0" borderId="0" xfId="1" applyBorder="1"/>
    <xf numFmtId="0" fontId="1" fillId="0" borderId="0" xfId="1" applyFont="1" applyFill="1" applyBorder="1" applyAlignment="1">
      <alignment horizontal="left"/>
    </xf>
    <xf numFmtId="49" fontId="3" fillId="0" borderId="0" xfId="1" applyNumberFormat="1" applyBorder="1"/>
    <xf numFmtId="49" fontId="1" fillId="0" borderId="0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49" fontId="1" fillId="0" borderId="1" xfId="1" applyNumberFormat="1" applyFont="1" applyFill="1" applyBorder="1" applyAlignment="1">
      <alignment horizontal="left" vertical="center"/>
    </xf>
    <xf numFmtId="49" fontId="1" fillId="0" borderId="1" xfId="1" applyNumberFormat="1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left" vertical="center"/>
    </xf>
    <xf numFmtId="0" fontId="3" fillId="0" borderId="0" xfId="1" applyFill="1" applyBorder="1"/>
    <xf numFmtId="0" fontId="3" fillId="0" borderId="0" xfId="1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/>
    </xf>
    <xf numFmtId="164" fontId="6" fillId="0" borderId="1" xfId="1" applyNumberFormat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49" fontId="12" fillId="0" borderId="1" xfId="1" applyNumberFormat="1" applyFont="1" applyFill="1" applyBorder="1" applyAlignment="1">
      <alignment horizontal="left"/>
    </xf>
    <xf numFmtId="49" fontId="12" fillId="0" borderId="1" xfId="1" applyNumberFormat="1" applyFont="1" applyFill="1" applyBorder="1"/>
    <xf numFmtId="0" fontId="13" fillId="0" borderId="1" xfId="1" applyFont="1" applyFill="1" applyBorder="1" applyAlignment="1">
      <alignment horizontal="left" vertical="center" wrapText="1"/>
    </xf>
    <xf numFmtId="0" fontId="2" fillId="0" borderId="0" xfId="1" applyFont="1" applyFill="1"/>
    <xf numFmtId="0" fontId="3" fillId="0" borderId="0" xfId="1" applyFill="1"/>
    <xf numFmtId="0" fontId="3" fillId="0" borderId="0" xfId="1" applyFill="1" applyAlignment="1">
      <alignment horizontal="left"/>
    </xf>
    <xf numFmtId="0" fontId="3" fillId="0" borderId="1" xfId="1" applyFill="1" applyBorder="1" applyAlignment="1"/>
    <xf numFmtId="0" fontId="1" fillId="0" borderId="1" xfId="1" applyFont="1" applyFill="1" applyBorder="1" applyAlignment="1"/>
    <xf numFmtId="0" fontId="7" fillId="0" borderId="1" xfId="1" applyFont="1" applyFill="1" applyBorder="1" applyAlignment="1">
      <alignment vertical="center" wrapText="1"/>
    </xf>
    <xf numFmtId="49" fontId="3" fillId="0" borderId="1" xfId="1" applyNumberFormat="1" applyFill="1" applyBorder="1" applyAlignment="1"/>
    <xf numFmtId="0" fontId="2" fillId="0" borderId="0" xfId="1" applyFont="1" applyFill="1" applyAlignment="1">
      <alignment horizontal="center"/>
    </xf>
    <xf numFmtId="164" fontId="3" fillId="0" borderId="1" xfId="1" applyNumberFormat="1" applyFill="1" applyBorder="1" applyAlignment="1"/>
    <xf numFmtId="49" fontId="3" fillId="0" borderId="1" xfId="1" applyNumberFormat="1" applyFill="1" applyBorder="1" applyAlignment="1">
      <alignment horizontal="left" vertical="center"/>
    </xf>
    <xf numFmtId="49" fontId="3" fillId="0" borderId="0" xfId="1" applyNumberFormat="1" applyFill="1" applyBorder="1"/>
    <xf numFmtId="0" fontId="2" fillId="0" borderId="4" xfId="1" applyFont="1" applyBorder="1" applyAlignment="1"/>
    <xf numFmtId="0" fontId="0" fillId="2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0" fontId="7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/>
    <xf numFmtId="0" fontId="2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43" fontId="1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12" fillId="0" borderId="1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0" fillId="0" borderId="6" xfId="0" applyNumberFormat="1" applyFont="1" applyFill="1" applyBorder="1" applyAlignment="1">
      <alignment vertical="center"/>
    </xf>
    <xf numFmtId="0" fontId="0" fillId="0" borderId="0" xfId="0" applyBorder="1"/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4" fontId="6" fillId="0" borderId="8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49" fontId="4" fillId="0" borderId="9" xfId="0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3" fillId="0" borderId="1" xfId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9" fontId="0" fillId="0" borderId="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49" fontId="0" fillId="0" borderId="1" xfId="0" applyNumberFormat="1" applyBorder="1" applyAlignment="1">
      <alignment vertical="center"/>
    </xf>
    <xf numFmtId="0" fontId="12" fillId="0" borderId="1" xfId="0" applyFont="1" applyFill="1" applyBorder="1" applyAlignment="1"/>
    <xf numFmtId="49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1" applyFont="1" applyFill="1" applyBorder="1"/>
    <xf numFmtId="49" fontId="0" fillId="0" borderId="1" xfId="1" applyNumberFormat="1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3" fillId="0" borderId="4" xfId="1" applyBorder="1" applyAlignment="1">
      <alignment horizontal="center"/>
    </xf>
    <xf numFmtId="164" fontId="4" fillId="0" borderId="1" xfId="0" applyNumberFormat="1" applyFont="1" applyBorder="1" applyAlignment="1">
      <alignment horizontal="left"/>
    </xf>
  </cellXfs>
  <cellStyles count="4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Обычный" xfId="0" builtinId="0"/>
    <cellStyle name="Обычный 2" xfId="1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2:J16"/>
  <sheetViews>
    <sheetView workbookViewId="0">
      <selection activeCell="H20" sqref="H20"/>
    </sheetView>
  </sheetViews>
  <sheetFormatPr baseColWidth="10" defaultColWidth="11.5" defaultRowHeight="14" x14ac:dyDescent="0"/>
  <cols>
    <col min="1" max="1" width="4.33203125" style="1" customWidth="1"/>
    <col min="2" max="2" width="18.5" style="1" customWidth="1"/>
    <col min="3" max="3" width="16.33203125" style="1" customWidth="1"/>
    <col min="4" max="4" width="11.5" style="1"/>
    <col min="5" max="5" width="35.5" style="1" customWidth="1"/>
    <col min="6" max="16384" width="11.5" style="1"/>
  </cols>
  <sheetData>
    <row r="2" spans="1:10" ht="18">
      <c r="B2" s="204" t="s">
        <v>68</v>
      </c>
      <c r="C2" s="205"/>
    </row>
    <row r="3" spans="1:10">
      <c r="A3" s="4" t="s">
        <v>10</v>
      </c>
      <c r="B3" s="9" t="s">
        <v>9</v>
      </c>
      <c r="C3" s="9" t="s">
        <v>202</v>
      </c>
      <c r="D3" s="9" t="s">
        <v>7</v>
      </c>
      <c r="E3" s="8" t="s">
        <v>5</v>
      </c>
      <c r="G3" s="2" t="s">
        <v>4</v>
      </c>
      <c r="H3" s="2" t="s">
        <v>3</v>
      </c>
    </row>
    <row r="4" spans="1:10">
      <c r="A4" s="4">
        <v>1</v>
      </c>
      <c r="B4" s="3"/>
      <c r="C4" s="7"/>
      <c r="D4" s="7"/>
      <c r="E4" s="3"/>
      <c r="G4" s="2">
        <v>52</v>
      </c>
      <c r="H4" s="2">
        <v>18.5</v>
      </c>
      <c r="I4" s="2"/>
      <c r="J4" s="2"/>
    </row>
    <row r="5" spans="1:10">
      <c r="A5" s="4">
        <v>2</v>
      </c>
      <c r="B5" s="3"/>
      <c r="C5" s="3"/>
      <c r="D5" s="3"/>
      <c r="E5" s="3"/>
      <c r="G5" s="2">
        <v>60</v>
      </c>
      <c r="H5" s="2">
        <v>20</v>
      </c>
      <c r="I5" s="2"/>
      <c r="J5" s="2"/>
    </row>
    <row r="6" spans="1:10">
      <c r="A6" s="4">
        <v>3</v>
      </c>
      <c r="B6" s="3"/>
      <c r="C6" s="3"/>
      <c r="D6" s="3"/>
      <c r="E6" s="3"/>
      <c r="G6" s="2">
        <v>75</v>
      </c>
      <c r="H6" s="2">
        <v>22.5</v>
      </c>
      <c r="I6" s="2"/>
      <c r="J6" s="2"/>
    </row>
    <row r="7" spans="1:10">
      <c r="A7" s="4">
        <v>4</v>
      </c>
      <c r="B7" s="179"/>
      <c r="C7" s="179"/>
      <c r="D7" s="179"/>
      <c r="E7" s="179"/>
      <c r="G7" s="2" t="s">
        <v>0</v>
      </c>
      <c r="H7" s="2">
        <v>25</v>
      </c>
      <c r="I7" s="2"/>
      <c r="J7" s="2"/>
    </row>
    <row r="8" spans="1:10">
      <c r="A8" s="4">
        <v>5</v>
      </c>
      <c r="B8" s="179"/>
      <c r="C8" s="179"/>
      <c r="D8" s="179"/>
      <c r="E8" s="179"/>
      <c r="G8" s="2"/>
      <c r="H8" s="2"/>
      <c r="I8" s="2"/>
      <c r="J8" s="2"/>
    </row>
    <row r="9" spans="1:10">
      <c r="G9" s="2"/>
      <c r="H9" s="2"/>
      <c r="I9" s="2"/>
      <c r="J9" s="2"/>
    </row>
    <row r="10" spans="1:10" ht="18">
      <c r="B10" s="204" t="s">
        <v>70</v>
      </c>
      <c r="C10" s="204"/>
      <c r="G10" s="2"/>
      <c r="H10" s="2"/>
      <c r="I10" s="2"/>
      <c r="J10" s="2"/>
    </row>
    <row r="11" spans="1:10">
      <c r="A11" s="4" t="s">
        <v>10</v>
      </c>
      <c r="B11" s="9" t="s">
        <v>9</v>
      </c>
      <c r="C11" s="9" t="s">
        <v>205</v>
      </c>
      <c r="D11" s="9" t="s">
        <v>7</v>
      </c>
      <c r="E11" s="8" t="s">
        <v>5</v>
      </c>
      <c r="G11" s="2" t="s">
        <v>4</v>
      </c>
      <c r="H11" s="2" t="s">
        <v>3</v>
      </c>
      <c r="I11" s="2"/>
      <c r="J11" s="2"/>
    </row>
    <row r="12" spans="1:10">
      <c r="A12" s="4">
        <v>1</v>
      </c>
      <c r="B12" s="3" t="s">
        <v>72</v>
      </c>
      <c r="C12" s="7">
        <v>109.9</v>
      </c>
      <c r="D12" s="7">
        <v>38.799999999999997</v>
      </c>
      <c r="E12" s="178" t="s">
        <v>203</v>
      </c>
      <c r="G12" s="2">
        <v>75</v>
      </c>
      <c r="H12" s="2">
        <v>32.5</v>
      </c>
      <c r="I12" s="2"/>
      <c r="J12" s="2"/>
    </row>
    <row r="13" spans="1:10">
      <c r="A13" s="4">
        <v>2</v>
      </c>
      <c r="B13" s="3"/>
      <c r="C13" s="3"/>
      <c r="D13" s="3"/>
      <c r="E13" s="3"/>
      <c r="G13" s="2">
        <v>100</v>
      </c>
      <c r="H13" s="2">
        <v>35</v>
      </c>
    </row>
    <row r="14" spans="1:10">
      <c r="A14" s="4">
        <v>3</v>
      </c>
      <c r="B14" s="3"/>
      <c r="C14" s="3"/>
      <c r="D14" s="3"/>
      <c r="E14" s="3"/>
      <c r="G14" s="2" t="s">
        <v>186</v>
      </c>
      <c r="H14" s="2">
        <v>37.5</v>
      </c>
    </row>
    <row r="15" spans="1:10">
      <c r="A15" s="4">
        <v>4</v>
      </c>
      <c r="B15" s="179"/>
      <c r="C15" s="179"/>
      <c r="D15" s="179"/>
      <c r="E15" s="179"/>
    </row>
    <row r="16" spans="1:10">
      <c r="A16" s="4">
        <v>5</v>
      </c>
      <c r="B16" s="179"/>
      <c r="C16" s="179"/>
      <c r="D16" s="179"/>
      <c r="E16" s="179"/>
    </row>
  </sheetData>
  <mergeCells count="2">
    <mergeCell ref="B2:C2"/>
    <mergeCell ref="B10:C1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G15" sqref="G15"/>
    </sheetView>
  </sheetViews>
  <sheetFormatPr baseColWidth="10" defaultColWidth="8.83203125" defaultRowHeight="14" x14ac:dyDescent="0"/>
  <cols>
    <col min="1" max="1" width="4" style="1" customWidth="1"/>
    <col min="2" max="2" width="21.1640625" style="1" customWidth="1"/>
    <col min="3" max="3" width="8.83203125" style="1"/>
    <col min="4" max="4" width="12.1640625" style="1" customWidth="1"/>
    <col min="5" max="5" width="8.83203125" style="1"/>
    <col min="6" max="6" width="11.6640625" style="1" customWidth="1"/>
    <col min="7" max="7" width="36.33203125" style="1" customWidth="1"/>
    <col min="8" max="16384" width="8.8320312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K2" s="1" t="s">
        <v>4</v>
      </c>
      <c r="L2" s="1" t="s">
        <v>3</v>
      </c>
    </row>
    <row r="3" spans="1:12">
      <c r="A3" s="4">
        <v>1</v>
      </c>
      <c r="B3" s="36" t="s">
        <v>36</v>
      </c>
      <c r="C3" s="36" t="s">
        <v>35</v>
      </c>
      <c r="D3" s="5" t="s">
        <v>34</v>
      </c>
      <c r="E3" s="35" t="s">
        <v>33</v>
      </c>
      <c r="F3" s="41" t="s">
        <v>32</v>
      </c>
      <c r="G3" s="12" t="s">
        <v>24</v>
      </c>
      <c r="K3" s="2">
        <v>44</v>
      </c>
      <c r="L3" s="2" t="s">
        <v>31</v>
      </c>
    </row>
    <row r="4" spans="1:12">
      <c r="A4" s="4">
        <v>2</v>
      </c>
      <c r="B4" s="36"/>
      <c r="C4" s="36"/>
      <c r="D4" s="5"/>
      <c r="E4" s="13"/>
      <c r="F4" s="5"/>
      <c r="G4" s="12"/>
      <c r="K4" s="2">
        <v>48</v>
      </c>
      <c r="L4" s="2" t="s">
        <v>30</v>
      </c>
    </row>
    <row r="5" spans="1:12">
      <c r="A5" s="4">
        <v>3</v>
      </c>
      <c r="B5" s="22"/>
      <c r="C5" s="22"/>
      <c r="D5" s="3"/>
      <c r="E5" s="13"/>
      <c r="F5" s="3"/>
      <c r="G5" s="12"/>
      <c r="K5" s="2">
        <v>52</v>
      </c>
      <c r="L5" s="2" t="s">
        <v>29</v>
      </c>
    </row>
    <row r="6" spans="1:12">
      <c r="A6" s="4">
        <v>4</v>
      </c>
      <c r="B6" s="22"/>
      <c r="C6" s="22"/>
      <c r="D6" s="3"/>
      <c r="E6" s="13"/>
      <c r="F6" s="23"/>
      <c r="G6" s="12"/>
      <c r="K6" s="2">
        <v>56</v>
      </c>
      <c r="L6" s="2" t="s">
        <v>28</v>
      </c>
    </row>
    <row r="7" spans="1:12">
      <c r="A7" s="4">
        <v>5</v>
      </c>
      <c r="B7" s="3"/>
      <c r="C7" s="22"/>
      <c r="D7" s="3"/>
      <c r="E7" s="7"/>
      <c r="F7" s="23"/>
      <c r="G7" s="12"/>
      <c r="K7" s="2">
        <v>60</v>
      </c>
      <c r="L7" s="2" t="s">
        <v>27</v>
      </c>
    </row>
    <row r="8" spans="1:12">
      <c r="A8" s="39"/>
      <c r="B8" s="39"/>
      <c r="C8" s="39"/>
      <c r="D8" s="40"/>
      <c r="E8" s="39"/>
      <c r="F8" s="40"/>
      <c r="G8" s="39"/>
      <c r="K8" s="2">
        <v>67.5</v>
      </c>
      <c r="L8" s="2" t="s">
        <v>1</v>
      </c>
    </row>
    <row r="9" spans="1:12">
      <c r="B9" s="2"/>
      <c r="C9" s="2"/>
      <c r="D9" s="2"/>
      <c r="E9" s="2"/>
      <c r="F9" s="2"/>
      <c r="G9" s="2"/>
      <c r="K9" s="2">
        <v>75</v>
      </c>
      <c r="L9" s="2">
        <v>155</v>
      </c>
    </row>
    <row r="10" spans="1:12">
      <c r="K10" s="2">
        <v>82.5</v>
      </c>
      <c r="L10" s="2">
        <v>165</v>
      </c>
    </row>
    <row r="11" spans="1:12">
      <c r="K11" s="2">
        <v>90</v>
      </c>
      <c r="L11" s="2">
        <v>175</v>
      </c>
    </row>
    <row r="12" spans="1:12">
      <c r="K12" s="2" t="s">
        <v>12</v>
      </c>
      <c r="L12" s="2">
        <v>180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1" t="s">
        <v>9</v>
      </c>
      <c r="C14" s="72" t="s">
        <v>8</v>
      </c>
      <c r="D14" s="72" t="s">
        <v>6</v>
      </c>
      <c r="E14" s="72" t="s">
        <v>7</v>
      </c>
      <c r="F14" s="72" t="s">
        <v>6</v>
      </c>
      <c r="G14" s="73" t="s">
        <v>5</v>
      </c>
      <c r="H14"/>
      <c r="I14"/>
      <c r="J14"/>
      <c r="K14" s="74" t="s">
        <v>4</v>
      </c>
      <c r="L14" t="s">
        <v>3</v>
      </c>
    </row>
    <row r="15" spans="1:12">
      <c r="A15" s="118">
        <v>1</v>
      </c>
      <c r="B15" s="119" t="s">
        <v>269</v>
      </c>
      <c r="C15" s="116" t="s">
        <v>270</v>
      </c>
      <c r="D15" t="s">
        <v>271</v>
      </c>
      <c r="E15" s="120">
        <v>340</v>
      </c>
      <c r="F15" s="121" t="s">
        <v>272</v>
      </c>
      <c r="G15" s="178" t="s">
        <v>263</v>
      </c>
      <c r="H15"/>
      <c r="I15"/>
      <c r="J15"/>
      <c r="K15" s="74">
        <v>52</v>
      </c>
      <c r="L15" s="74">
        <v>165</v>
      </c>
    </row>
    <row r="16" spans="1:12">
      <c r="A16" s="118">
        <v>2</v>
      </c>
      <c r="B16" s="111"/>
      <c r="C16" s="111"/>
      <c r="D16" s="111"/>
      <c r="E16" s="122"/>
      <c r="F16" s="123"/>
      <c r="G16" s="82"/>
      <c r="H16"/>
      <c r="I16"/>
      <c r="J16"/>
      <c r="K16" s="74">
        <v>56</v>
      </c>
      <c r="L16" s="74">
        <v>180</v>
      </c>
    </row>
    <row r="17" spans="1:12">
      <c r="A17" s="118">
        <v>3</v>
      </c>
      <c r="B17" s="116"/>
      <c r="C17" s="116"/>
      <c r="D17" s="116"/>
      <c r="E17" s="76"/>
      <c r="F17" s="79"/>
      <c r="G17" s="82"/>
      <c r="H17"/>
      <c r="I17"/>
      <c r="J17"/>
      <c r="K17" s="74">
        <v>60</v>
      </c>
      <c r="L17" s="74">
        <v>195</v>
      </c>
    </row>
    <row r="18" spans="1:12">
      <c r="A18" s="118">
        <v>4</v>
      </c>
      <c r="B18" s="82"/>
      <c r="C18" s="82"/>
      <c r="D18" s="82"/>
      <c r="E18" s="82"/>
      <c r="F18" s="82"/>
      <c r="G18" s="82"/>
      <c r="H18"/>
      <c r="I18"/>
      <c r="J18"/>
      <c r="K18" s="74">
        <v>67.5</v>
      </c>
      <c r="L18" s="74">
        <v>225</v>
      </c>
    </row>
    <row r="19" spans="1:12">
      <c r="A19" s="118">
        <v>5</v>
      </c>
      <c r="B19" s="80"/>
      <c r="C19" s="120"/>
      <c r="D19" s="82"/>
      <c r="E19" s="120"/>
      <c r="F19" s="82"/>
      <c r="G19" s="82"/>
      <c r="H19"/>
      <c r="I19"/>
      <c r="J19"/>
      <c r="K19" s="74">
        <v>75</v>
      </c>
      <c r="L19" s="74">
        <v>250</v>
      </c>
    </row>
    <row r="20" spans="1:12">
      <c r="A20" s="124"/>
      <c r="B20" s="124"/>
      <c r="C20" s="124"/>
      <c r="D20" s="124"/>
      <c r="E20" s="124"/>
      <c r="F20" s="124"/>
      <c r="G20" s="124"/>
      <c r="H20"/>
      <c r="I20"/>
      <c r="J20"/>
      <c r="K20" s="74">
        <v>82.5</v>
      </c>
      <c r="L20" s="74" t="s">
        <v>107</v>
      </c>
    </row>
    <row r="21" spans="1:12">
      <c r="A21" s="124"/>
      <c r="B21" s="124"/>
      <c r="C21" s="124"/>
      <c r="D21" s="124"/>
      <c r="E21" s="124"/>
      <c r="F21" s="124"/>
      <c r="G21" s="124"/>
      <c r="H21"/>
      <c r="I21"/>
      <c r="J21"/>
      <c r="K21" s="74">
        <v>90</v>
      </c>
      <c r="L21" s="74" t="s">
        <v>108</v>
      </c>
    </row>
    <row r="22" spans="1:12">
      <c r="A22" s="124"/>
      <c r="B22" s="124"/>
      <c r="C22" s="124"/>
      <c r="D22" s="124"/>
      <c r="E22" s="124"/>
      <c r="F22" s="124"/>
      <c r="G22" s="124"/>
      <c r="H22"/>
      <c r="I22"/>
      <c r="J22"/>
      <c r="K22" s="74">
        <v>100</v>
      </c>
      <c r="L22" s="74" t="s">
        <v>109</v>
      </c>
    </row>
    <row r="23" spans="1:12">
      <c r="A23" s="124"/>
      <c r="B23" s="124"/>
      <c r="C23" s="124"/>
      <c r="D23" s="124"/>
      <c r="E23" s="124"/>
      <c r="F23" s="124"/>
      <c r="G23" s="124"/>
      <c r="H23"/>
      <c r="I23"/>
      <c r="J23"/>
      <c r="K23" s="74">
        <v>110</v>
      </c>
      <c r="L23" s="74" t="s">
        <v>78</v>
      </c>
    </row>
    <row r="24" spans="1:12">
      <c r="A24" s="124"/>
      <c r="B24" s="124"/>
      <c r="C24" s="124"/>
      <c r="D24" s="124"/>
      <c r="E24" s="124"/>
      <c r="F24" s="124"/>
      <c r="G24" s="124"/>
      <c r="H24"/>
      <c r="I24"/>
      <c r="J24"/>
      <c r="K24" s="74">
        <v>125</v>
      </c>
      <c r="L24" s="74" t="s">
        <v>110</v>
      </c>
    </row>
    <row r="25" spans="1:12">
      <c r="A25" s="124"/>
      <c r="B25" s="124"/>
      <c r="C25" s="124"/>
      <c r="D25" s="124"/>
      <c r="E25" s="124"/>
      <c r="F25" s="124"/>
      <c r="G25" s="124"/>
      <c r="H25"/>
      <c r="I25"/>
      <c r="J25"/>
      <c r="K25" s="74">
        <v>140</v>
      </c>
      <c r="L25" s="74">
        <v>370</v>
      </c>
    </row>
    <row r="26" spans="1:12">
      <c r="A26" s="124"/>
      <c r="B26" s="124"/>
      <c r="C26" s="124"/>
      <c r="D26" s="124"/>
      <c r="E26" s="124"/>
      <c r="F26" s="124"/>
      <c r="G26" s="124"/>
      <c r="H26"/>
      <c r="I26"/>
      <c r="J26"/>
      <c r="K26" s="74" t="s">
        <v>75</v>
      </c>
      <c r="L26" s="74" t="s">
        <v>111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G3" sqref="G3"/>
    </sheetView>
  </sheetViews>
  <sheetFormatPr baseColWidth="10" defaultColWidth="8.83203125" defaultRowHeight="14" x14ac:dyDescent="0"/>
  <cols>
    <col min="1" max="1" width="4" style="1" customWidth="1"/>
    <col min="2" max="2" width="21.1640625" style="1" customWidth="1"/>
    <col min="3" max="3" width="8.83203125" style="1"/>
    <col min="4" max="4" width="12.1640625" style="1" customWidth="1"/>
    <col min="5" max="5" width="8.83203125" style="1"/>
    <col min="6" max="6" width="11.6640625" style="1" customWidth="1"/>
    <col min="7" max="7" width="36.33203125" style="1" customWidth="1"/>
    <col min="8" max="16384" width="8.8320312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K2" s="1" t="s">
        <v>4</v>
      </c>
      <c r="L2" s="1" t="s">
        <v>3</v>
      </c>
    </row>
    <row r="3" spans="1:12">
      <c r="A3" s="4">
        <v>1</v>
      </c>
      <c r="B3" s="197" t="s">
        <v>264</v>
      </c>
      <c r="C3" s="197" t="s">
        <v>265</v>
      </c>
      <c r="D3" s="178" t="s">
        <v>267</v>
      </c>
      <c r="E3" s="35" t="s">
        <v>266</v>
      </c>
      <c r="F3" s="42" t="s">
        <v>268</v>
      </c>
      <c r="G3" s="178" t="s">
        <v>263</v>
      </c>
      <c r="K3" s="2">
        <v>44</v>
      </c>
      <c r="L3" s="2">
        <v>80</v>
      </c>
    </row>
    <row r="4" spans="1:12">
      <c r="A4" s="4">
        <v>2</v>
      </c>
      <c r="B4" s="43" t="s">
        <v>41</v>
      </c>
      <c r="C4" s="43" t="s">
        <v>40</v>
      </c>
      <c r="D4" s="12" t="s">
        <v>39</v>
      </c>
      <c r="E4" s="35" t="s">
        <v>38</v>
      </c>
      <c r="F4" s="196" t="s">
        <v>37</v>
      </c>
      <c r="G4" s="12" t="s">
        <v>24</v>
      </c>
      <c r="K4" s="2">
        <v>48</v>
      </c>
      <c r="L4" s="2">
        <v>90</v>
      </c>
    </row>
    <row r="5" spans="1:12">
      <c r="A5" s="4">
        <v>3</v>
      </c>
      <c r="B5" s="22"/>
      <c r="C5" s="22"/>
      <c r="D5" s="3"/>
      <c r="E5" s="13"/>
      <c r="F5" s="3"/>
      <c r="G5" s="178"/>
      <c r="K5" s="2">
        <v>52</v>
      </c>
      <c r="L5" s="2">
        <v>100</v>
      </c>
    </row>
    <row r="6" spans="1:12">
      <c r="A6" s="4">
        <v>4</v>
      </c>
      <c r="B6" s="22"/>
      <c r="C6" s="22"/>
      <c r="D6" s="3"/>
      <c r="E6" s="13"/>
      <c r="F6" s="23"/>
      <c r="G6" s="12"/>
      <c r="K6" s="2">
        <v>56</v>
      </c>
      <c r="L6" s="2" t="s">
        <v>29</v>
      </c>
    </row>
    <row r="7" spans="1:12">
      <c r="A7" s="4">
        <v>5</v>
      </c>
      <c r="B7" s="3"/>
      <c r="C7" s="22"/>
      <c r="D7" s="3"/>
      <c r="E7" s="7"/>
      <c r="F7" s="23"/>
      <c r="G7" s="12"/>
      <c r="K7" s="2">
        <v>60</v>
      </c>
      <c r="L7" s="2">
        <v>115</v>
      </c>
    </row>
    <row r="8" spans="1:12">
      <c r="A8" s="10"/>
      <c r="B8" s="10"/>
      <c r="C8" s="10"/>
      <c r="D8" s="10"/>
      <c r="E8" s="10"/>
      <c r="F8" s="10"/>
      <c r="G8" s="10"/>
      <c r="K8" s="2">
        <v>67.5</v>
      </c>
      <c r="L8" s="2">
        <v>130</v>
      </c>
    </row>
    <row r="9" spans="1:12">
      <c r="A9" s="10"/>
      <c r="B9" s="10"/>
      <c r="C9" s="10"/>
      <c r="D9" s="10"/>
      <c r="E9" s="10"/>
      <c r="F9" s="10"/>
      <c r="G9" s="10"/>
      <c r="K9" s="2">
        <v>75</v>
      </c>
      <c r="L9" s="2">
        <v>140</v>
      </c>
    </row>
    <row r="10" spans="1:12">
      <c r="A10" s="10"/>
      <c r="B10" s="10"/>
      <c r="C10" s="10"/>
      <c r="D10" s="10"/>
      <c r="E10" s="10"/>
      <c r="F10" s="10"/>
      <c r="G10" s="10"/>
      <c r="K10" s="2">
        <v>82.5</v>
      </c>
      <c r="L10" s="2">
        <v>150</v>
      </c>
    </row>
    <row r="11" spans="1:12">
      <c r="A11" s="10"/>
      <c r="B11" s="10"/>
      <c r="C11" s="10"/>
      <c r="D11" s="10"/>
      <c r="E11" s="10"/>
      <c r="F11" s="10"/>
      <c r="G11" s="10"/>
      <c r="K11" s="2">
        <v>90</v>
      </c>
      <c r="L11" s="2">
        <v>160</v>
      </c>
    </row>
    <row r="12" spans="1:12">
      <c r="A12" s="10"/>
      <c r="B12" s="10"/>
      <c r="C12" s="10"/>
      <c r="D12" s="10"/>
      <c r="E12" s="10"/>
      <c r="F12" s="10"/>
      <c r="G12" s="10"/>
      <c r="K12" s="2" t="s">
        <v>12</v>
      </c>
      <c r="L12" s="2" t="s">
        <v>17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1" t="s">
        <v>9</v>
      </c>
      <c r="C14" s="72" t="s">
        <v>8</v>
      </c>
      <c r="D14" s="72" t="s">
        <v>6</v>
      </c>
      <c r="E14" s="72" t="s">
        <v>7</v>
      </c>
      <c r="F14" s="72" t="s">
        <v>6</v>
      </c>
      <c r="G14" s="73" t="s">
        <v>5</v>
      </c>
      <c r="H14"/>
      <c r="I14"/>
      <c r="J14"/>
      <c r="K14" s="74" t="s">
        <v>4</v>
      </c>
      <c r="L14" t="s">
        <v>3</v>
      </c>
    </row>
    <row r="15" spans="1:12">
      <c r="A15" s="70">
        <v>1</v>
      </c>
      <c r="B15" s="116" t="s">
        <v>112</v>
      </c>
      <c r="C15" s="116" t="s">
        <v>113</v>
      </c>
      <c r="D15" s="125" t="s">
        <v>114</v>
      </c>
      <c r="E15" s="102" t="str">
        <f>"190,0"</f>
        <v>190,0</v>
      </c>
      <c r="F15" s="126" t="s">
        <v>115</v>
      </c>
      <c r="G15" s="78" t="s">
        <v>24</v>
      </c>
      <c r="H15"/>
      <c r="I15"/>
      <c r="J15"/>
      <c r="K15" s="74">
        <v>52</v>
      </c>
      <c r="L15" s="74" t="s">
        <v>116</v>
      </c>
    </row>
    <row r="16" spans="1:12">
      <c r="A16" s="70">
        <v>2</v>
      </c>
      <c r="B16" s="116"/>
      <c r="C16" s="116"/>
      <c r="D16" s="125"/>
      <c r="E16" s="102"/>
      <c r="F16" s="125"/>
      <c r="G16" s="78"/>
      <c r="H16"/>
      <c r="I16"/>
      <c r="J16"/>
      <c r="K16" s="74">
        <v>56</v>
      </c>
      <c r="L16" s="74" t="s">
        <v>117</v>
      </c>
    </row>
    <row r="17" spans="1:12">
      <c r="A17" s="70">
        <v>3</v>
      </c>
      <c r="B17" s="119"/>
      <c r="C17" s="116"/>
      <c r="D17" s="125"/>
      <c r="E17" s="102"/>
      <c r="F17" s="125"/>
      <c r="G17" s="78"/>
      <c r="H17"/>
      <c r="I17"/>
      <c r="J17"/>
      <c r="K17" s="74">
        <v>60</v>
      </c>
      <c r="L17" s="74" t="s">
        <v>43</v>
      </c>
    </row>
    <row r="18" spans="1:12">
      <c r="A18" s="70">
        <v>4</v>
      </c>
      <c r="B18" s="119"/>
      <c r="C18" s="116"/>
      <c r="D18" s="125"/>
      <c r="E18" s="102"/>
      <c r="F18" s="125"/>
      <c r="G18" s="78"/>
      <c r="H18"/>
      <c r="I18"/>
      <c r="J18"/>
      <c r="K18" s="74">
        <v>67.5</v>
      </c>
      <c r="L18" s="74">
        <v>210</v>
      </c>
    </row>
    <row r="19" spans="1:12">
      <c r="A19" s="70">
        <v>5</v>
      </c>
      <c r="B19" s="119"/>
      <c r="C19" s="116"/>
      <c r="D19" s="125"/>
      <c r="E19" s="102"/>
      <c r="F19" s="125"/>
      <c r="G19" s="78"/>
      <c r="H19"/>
      <c r="I19"/>
      <c r="J19"/>
      <c r="K19" s="74">
        <v>75</v>
      </c>
      <c r="L19" s="74" t="s">
        <v>19</v>
      </c>
    </row>
    <row r="20" spans="1:12">
      <c r="A20"/>
      <c r="B20"/>
      <c r="C20"/>
      <c r="D20"/>
      <c r="E20"/>
      <c r="F20"/>
      <c r="G20"/>
      <c r="H20"/>
      <c r="I20"/>
      <c r="J20"/>
      <c r="K20" s="74">
        <v>82.5</v>
      </c>
      <c r="L20" s="74" t="s">
        <v>118</v>
      </c>
    </row>
    <row r="21" spans="1:12">
      <c r="A21"/>
      <c r="B21"/>
      <c r="C21"/>
      <c r="D21"/>
      <c r="E21"/>
      <c r="F21"/>
      <c r="G21"/>
      <c r="H21"/>
      <c r="I21"/>
      <c r="J21"/>
      <c r="K21" s="74">
        <v>90</v>
      </c>
      <c r="L21" s="74" t="s">
        <v>107</v>
      </c>
    </row>
    <row r="22" spans="1:12">
      <c r="A22"/>
      <c r="B22"/>
      <c r="C22"/>
      <c r="D22"/>
      <c r="E22"/>
      <c r="F22"/>
      <c r="G22"/>
      <c r="H22"/>
      <c r="I22"/>
      <c r="J22"/>
      <c r="K22" s="74">
        <v>100</v>
      </c>
      <c r="L22" s="74" t="s">
        <v>108</v>
      </c>
    </row>
    <row r="23" spans="1:12">
      <c r="A23"/>
      <c r="B23"/>
      <c r="C23"/>
      <c r="D23"/>
      <c r="E23"/>
      <c r="F23"/>
      <c r="G23"/>
      <c r="H23"/>
      <c r="I23"/>
      <c r="J23"/>
      <c r="K23" s="74">
        <v>110</v>
      </c>
      <c r="L23" s="74">
        <v>310</v>
      </c>
    </row>
    <row r="24" spans="1:12">
      <c r="A24"/>
      <c r="B24"/>
      <c r="C24"/>
      <c r="D24"/>
      <c r="E24"/>
      <c r="F24"/>
      <c r="G24"/>
      <c r="H24"/>
      <c r="I24"/>
      <c r="J24"/>
      <c r="K24" s="74">
        <v>125</v>
      </c>
      <c r="L24" s="74">
        <v>330</v>
      </c>
    </row>
    <row r="25" spans="1:12">
      <c r="A25"/>
      <c r="B25"/>
      <c r="C25"/>
      <c r="D25"/>
      <c r="E25"/>
      <c r="F25"/>
      <c r="G25"/>
      <c r="H25"/>
      <c r="I25"/>
      <c r="J25"/>
      <c r="K25" s="74">
        <v>140</v>
      </c>
      <c r="L25" s="74">
        <v>345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>
        <v>355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L27" sqref="L27"/>
    </sheetView>
  </sheetViews>
  <sheetFormatPr baseColWidth="10" defaultColWidth="8.83203125" defaultRowHeight="14" x14ac:dyDescent="0"/>
  <cols>
    <col min="1" max="1" width="5.1640625" style="1" customWidth="1"/>
    <col min="2" max="2" width="22.5" style="1" customWidth="1"/>
    <col min="3" max="3" width="8.83203125" style="1"/>
    <col min="4" max="4" width="12.1640625" style="1" customWidth="1"/>
    <col min="5" max="5" width="12.83203125" style="1" customWidth="1"/>
    <col min="6" max="6" width="12.1640625" style="1" customWidth="1"/>
    <col min="7" max="7" width="29.5" style="1" customWidth="1"/>
    <col min="8" max="16384" width="8.83203125" style="1"/>
  </cols>
  <sheetData>
    <row r="1" spans="1:12" ht="18">
      <c r="A1" s="69"/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K2" s="1" t="s">
        <v>4</v>
      </c>
      <c r="L2" s="1" t="s">
        <v>3</v>
      </c>
    </row>
    <row r="3" spans="1:12">
      <c r="A3" s="4">
        <v>1</v>
      </c>
      <c r="B3" s="43"/>
      <c r="C3" s="36"/>
      <c r="D3" s="36"/>
      <c r="E3" s="35"/>
      <c r="F3" s="45"/>
      <c r="G3" s="12"/>
      <c r="K3" s="2">
        <v>44</v>
      </c>
      <c r="L3" s="2">
        <v>95</v>
      </c>
    </row>
    <row r="4" spans="1:12">
      <c r="A4" s="4">
        <v>2</v>
      </c>
      <c r="B4" s="43"/>
      <c r="C4" s="7"/>
      <c r="D4" s="3"/>
      <c r="E4" s="7"/>
      <c r="F4" s="6"/>
      <c r="G4" s="3"/>
      <c r="K4" s="2">
        <v>48</v>
      </c>
      <c r="L4" s="2">
        <v>105</v>
      </c>
    </row>
    <row r="5" spans="1:12">
      <c r="A5" s="4">
        <v>3</v>
      </c>
      <c r="B5" s="44"/>
      <c r="C5" s="7"/>
      <c r="D5" s="3"/>
      <c r="E5" s="7"/>
      <c r="F5" s="3"/>
      <c r="G5" s="3"/>
      <c r="K5" s="2">
        <v>52</v>
      </c>
      <c r="L5" s="2">
        <v>115</v>
      </c>
    </row>
    <row r="6" spans="1:12">
      <c r="A6" s="4">
        <v>4</v>
      </c>
      <c r="B6" s="43"/>
      <c r="C6" s="7"/>
      <c r="D6" s="5"/>
      <c r="E6" s="3"/>
      <c r="F6" s="5"/>
      <c r="G6" s="3"/>
      <c r="K6" s="2">
        <v>56</v>
      </c>
      <c r="L6" s="2">
        <v>125</v>
      </c>
    </row>
    <row r="7" spans="1:12">
      <c r="A7" s="4">
        <v>5</v>
      </c>
      <c r="B7" s="20"/>
      <c r="C7" s="3"/>
      <c r="D7" s="3"/>
      <c r="E7" s="3"/>
      <c r="F7" s="3"/>
      <c r="G7" s="3"/>
      <c r="K7" s="2">
        <v>60</v>
      </c>
      <c r="L7" s="2">
        <v>135</v>
      </c>
    </row>
    <row r="8" spans="1:12">
      <c r="K8" s="2">
        <v>67.5</v>
      </c>
      <c r="L8" s="2">
        <v>150</v>
      </c>
    </row>
    <row r="9" spans="1:12">
      <c r="K9" s="2">
        <v>75</v>
      </c>
      <c r="L9" s="2" t="s">
        <v>17</v>
      </c>
    </row>
    <row r="10" spans="1:12">
      <c r="K10" s="2">
        <v>82.5</v>
      </c>
      <c r="L10" s="2" t="s">
        <v>175</v>
      </c>
    </row>
    <row r="11" spans="1:12">
      <c r="K11" s="2">
        <v>90</v>
      </c>
      <c r="L11" s="2" t="s">
        <v>43</v>
      </c>
    </row>
    <row r="12" spans="1:12">
      <c r="K12" s="2" t="s">
        <v>12</v>
      </c>
      <c r="L12" s="2" t="s">
        <v>16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1" t="s">
        <v>9</v>
      </c>
      <c r="C14" s="71" t="s">
        <v>8</v>
      </c>
      <c r="D14" s="71" t="s">
        <v>6</v>
      </c>
      <c r="E14" s="71" t="s">
        <v>7</v>
      </c>
      <c r="F14" s="71" t="s">
        <v>6</v>
      </c>
      <c r="G14" s="71" t="s">
        <v>5</v>
      </c>
      <c r="H14"/>
      <c r="I14"/>
      <c r="J14"/>
      <c r="K14" s="74" t="s">
        <v>4</v>
      </c>
      <c r="L14" t="s">
        <v>3</v>
      </c>
    </row>
    <row r="15" spans="1:12">
      <c r="A15" s="70">
        <v>1</v>
      </c>
      <c r="B15" s="116"/>
      <c r="C15" s="116"/>
      <c r="D15" s="116"/>
      <c r="E15" s="79"/>
      <c r="F15" s="77"/>
      <c r="G15" s="78"/>
      <c r="H15"/>
      <c r="I15"/>
      <c r="J15"/>
      <c r="K15" s="74">
        <v>52</v>
      </c>
      <c r="L15" s="74">
        <v>175</v>
      </c>
    </row>
    <row r="16" spans="1:12">
      <c r="A16" s="70">
        <v>2</v>
      </c>
      <c r="B16" s="116"/>
      <c r="C16" s="116"/>
      <c r="D16" s="116"/>
      <c r="E16" s="79"/>
      <c r="F16" s="79"/>
      <c r="G16" s="78"/>
      <c r="H16"/>
      <c r="I16"/>
      <c r="J16"/>
      <c r="K16" s="74">
        <v>56</v>
      </c>
      <c r="L16" s="74">
        <v>190</v>
      </c>
    </row>
    <row r="17" spans="1:12">
      <c r="A17" s="70">
        <v>3</v>
      </c>
      <c r="B17" s="116"/>
      <c r="C17" s="116"/>
      <c r="D17" s="116"/>
      <c r="E17" s="79"/>
      <c r="F17" s="79"/>
      <c r="G17" s="78"/>
      <c r="H17"/>
      <c r="I17"/>
      <c r="J17"/>
      <c r="K17" s="74">
        <v>60</v>
      </c>
      <c r="L17" s="74">
        <v>205</v>
      </c>
    </row>
    <row r="18" spans="1:12">
      <c r="A18" s="70">
        <v>4</v>
      </c>
      <c r="B18" s="116"/>
      <c r="C18" s="116"/>
      <c r="D18" s="116"/>
      <c r="E18" s="79"/>
      <c r="F18" s="79"/>
      <c r="G18" s="78"/>
      <c r="H18"/>
      <c r="I18"/>
      <c r="J18"/>
      <c r="K18" s="74">
        <v>67.5</v>
      </c>
      <c r="L18" s="74">
        <v>235</v>
      </c>
    </row>
    <row r="19" spans="1:12">
      <c r="A19" s="70">
        <v>5</v>
      </c>
      <c r="B19" s="116"/>
      <c r="C19" s="116"/>
      <c r="D19" s="116"/>
      <c r="E19" s="79"/>
      <c r="F19" s="79"/>
      <c r="G19" s="78"/>
      <c r="H19"/>
      <c r="I19"/>
      <c r="J19"/>
      <c r="K19" s="74">
        <v>75</v>
      </c>
      <c r="L19" s="74">
        <v>265</v>
      </c>
    </row>
    <row r="20" spans="1:12">
      <c r="A20" s="70">
        <v>6</v>
      </c>
      <c r="B20" s="109"/>
      <c r="C20" s="109"/>
      <c r="D20" s="109"/>
      <c r="E20" s="79"/>
      <c r="F20" s="79"/>
      <c r="G20" s="117"/>
      <c r="H20"/>
      <c r="I20"/>
      <c r="J20"/>
      <c r="K20" s="74">
        <v>82.5</v>
      </c>
      <c r="L20" s="74" t="s">
        <v>88</v>
      </c>
    </row>
    <row r="21" spans="1:12">
      <c r="A21" s="70">
        <v>7</v>
      </c>
      <c r="B21" s="116"/>
      <c r="C21" s="116"/>
      <c r="D21" s="116"/>
      <c r="E21" s="79"/>
      <c r="F21" s="79"/>
      <c r="G21" s="78"/>
      <c r="H21"/>
      <c r="I21"/>
      <c r="J21"/>
      <c r="K21" s="74">
        <v>90</v>
      </c>
      <c r="L21" s="74" t="s">
        <v>278</v>
      </c>
    </row>
    <row r="22" spans="1:12">
      <c r="A22" s="70">
        <v>8</v>
      </c>
      <c r="B22" s="116"/>
      <c r="C22" s="116"/>
      <c r="D22" s="116"/>
      <c r="E22" s="79"/>
      <c r="F22" s="79"/>
      <c r="G22" s="78"/>
      <c r="H22"/>
      <c r="I22"/>
      <c r="J22"/>
      <c r="K22" s="74">
        <v>100</v>
      </c>
      <c r="L22" s="74" t="s">
        <v>279</v>
      </c>
    </row>
    <row r="23" spans="1:12">
      <c r="A23" s="70">
        <v>9</v>
      </c>
      <c r="B23" s="116"/>
      <c r="C23" s="116"/>
      <c r="D23" s="116"/>
      <c r="E23" s="79"/>
      <c r="F23" s="79"/>
      <c r="G23" s="78"/>
      <c r="H23"/>
      <c r="I23"/>
      <c r="J23"/>
      <c r="K23" s="74">
        <v>110</v>
      </c>
      <c r="L23" s="74" t="s">
        <v>110</v>
      </c>
    </row>
    <row r="24" spans="1:12">
      <c r="A24" s="70">
        <v>10</v>
      </c>
      <c r="B24" s="116"/>
      <c r="C24" s="116"/>
      <c r="D24" s="116"/>
      <c r="E24" s="79"/>
      <c r="F24" s="79"/>
      <c r="G24" s="78"/>
      <c r="H24"/>
      <c r="I24"/>
      <c r="J24"/>
      <c r="K24" s="74">
        <v>125</v>
      </c>
      <c r="L24" s="74" t="s">
        <v>280</v>
      </c>
    </row>
    <row r="25" spans="1:12">
      <c r="A25" s="127"/>
      <c r="B25" s="124"/>
      <c r="C25" s="124"/>
      <c r="D25" s="124"/>
      <c r="E25" s="124"/>
      <c r="F25" s="124"/>
      <c r="G25" s="128"/>
      <c r="H25"/>
      <c r="I25"/>
      <c r="J25"/>
      <c r="K25" s="74">
        <v>140</v>
      </c>
      <c r="L25" s="74">
        <v>390</v>
      </c>
    </row>
    <row r="26" spans="1:12">
      <c r="A26" s="124"/>
      <c r="B26" s="124"/>
      <c r="C26" s="129"/>
      <c r="D26" s="124"/>
      <c r="E26" s="130"/>
      <c r="F26" s="124"/>
      <c r="G26" s="128"/>
      <c r="H26"/>
      <c r="I26"/>
      <c r="J26"/>
      <c r="K26" s="74" t="s">
        <v>75</v>
      </c>
      <c r="L26" s="74" t="s">
        <v>145</v>
      </c>
    </row>
  </sheetData>
  <mergeCells count="2">
    <mergeCell ref="B1:G1"/>
    <mergeCell ref="B13:G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K17" sqref="K17"/>
    </sheetView>
  </sheetViews>
  <sheetFormatPr baseColWidth="10" defaultColWidth="8.83203125" defaultRowHeight="14" x14ac:dyDescent="0"/>
  <cols>
    <col min="1" max="1" width="5.1640625" style="1" customWidth="1"/>
    <col min="2" max="2" width="22.5" style="1" customWidth="1"/>
    <col min="3" max="3" width="8.83203125" style="1"/>
    <col min="4" max="4" width="12.1640625" style="1" customWidth="1"/>
    <col min="5" max="5" width="12.83203125" style="1" customWidth="1"/>
    <col min="6" max="6" width="12.1640625" style="1" customWidth="1"/>
    <col min="7" max="7" width="29.5" style="1" customWidth="1"/>
    <col min="8" max="16384" width="8.83203125" style="1"/>
  </cols>
  <sheetData>
    <row r="1" spans="1:12" ht="18">
      <c r="A1" s="69"/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K2" s="1" t="s">
        <v>4</v>
      </c>
      <c r="L2" s="1" t="s">
        <v>3</v>
      </c>
    </row>
    <row r="3" spans="1:12">
      <c r="A3" s="4">
        <v>1</v>
      </c>
      <c r="B3" s="43"/>
      <c r="C3" s="36"/>
      <c r="D3" s="36"/>
      <c r="E3" s="35"/>
      <c r="F3" s="45"/>
      <c r="G3" s="12"/>
      <c r="K3" s="2">
        <v>44</v>
      </c>
      <c r="L3" s="2" t="s">
        <v>31</v>
      </c>
    </row>
    <row r="4" spans="1:12">
      <c r="A4" s="4">
        <v>2</v>
      </c>
      <c r="B4" s="43"/>
      <c r="C4" s="7"/>
      <c r="D4" s="3"/>
      <c r="E4" s="7"/>
      <c r="F4" s="6"/>
      <c r="G4" s="3"/>
      <c r="K4" s="2">
        <v>48</v>
      </c>
      <c r="L4" s="2" t="s">
        <v>30</v>
      </c>
    </row>
    <row r="5" spans="1:12">
      <c r="A5" s="4">
        <v>3</v>
      </c>
      <c r="B5" s="44"/>
      <c r="C5" s="7"/>
      <c r="D5" s="3"/>
      <c r="E5" s="7"/>
      <c r="F5" s="3"/>
      <c r="G5" s="3"/>
      <c r="K5" s="2">
        <v>52</v>
      </c>
      <c r="L5" s="2" t="s">
        <v>29</v>
      </c>
    </row>
    <row r="6" spans="1:12">
      <c r="A6" s="4">
        <v>4</v>
      </c>
      <c r="B6" s="43"/>
      <c r="C6" s="7"/>
      <c r="D6" s="5"/>
      <c r="E6" s="3"/>
      <c r="F6" s="5"/>
      <c r="G6" s="3"/>
      <c r="K6" s="2">
        <v>56</v>
      </c>
      <c r="L6" s="2" t="s">
        <v>28</v>
      </c>
    </row>
    <row r="7" spans="1:12">
      <c r="A7" s="4">
        <v>5</v>
      </c>
      <c r="B7" s="20"/>
      <c r="C7" s="3"/>
      <c r="D7" s="3"/>
      <c r="E7" s="3"/>
      <c r="F7" s="3"/>
      <c r="G7" s="3"/>
      <c r="K7" s="2">
        <v>60</v>
      </c>
      <c r="L7" s="2" t="s">
        <v>27</v>
      </c>
    </row>
    <row r="8" spans="1:12">
      <c r="K8" s="2">
        <v>67.5</v>
      </c>
      <c r="L8" s="2" t="s">
        <v>1</v>
      </c>
    </row>
    <row r="9" spans="1:12">
      <c r="K9" s="2">
        <v>75</v>
      </c>
      <c r="L9" s="2">
        <v>155</v>
      </c>
    </row>
    <row r="10" spans="1:12">
      <c r="K10" s="2">
        <v>82.5</v>
      </c>
      <c r="L10" s="2">
        <v>165</v>
      </c>
    </row>
    <row r="11" spans="1:12">
      <c r="K11" s="2">
        <v>90</v>
      </c>
      <c r="L11" s="2">
        <v>175</v>
      </c>
    </row>
    <row r="12" spans="1:12">
      <c r="K12" s="2" t="s">
        <v>12</v>
      </c>
      <c r="L12" s="2">
        <v>180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1" t="s">
        <v>9</v>
      </c>
      <c r="C14" s="71" t="s">
        <v>8</v>
      </c>
      <c r="D14" s="71" t="s">
        <v>6</v>
      </c>
      <c r="E14" s="71" t="s">
        <v>7</v>
      </c>
      <c r="F14" s="71" t="s">
        <v>6</v>
      </c>
      <c r="G14" s="71" t="s">
        <v>5</v>
      </c>
      <c r="H14"/>
      <c r="I14"/>
      <c r="J14"/>
      <c r="K14" s="74" t="s">
        <v>4</v>
      </c>
      <c r="L14" t="s">
        <v>3</v>
      </c>
    </row>
    <row r="15" spans="1:12">
      <c r="A15" s="70">
        <v>1</v>
      </c>
      <c r="B15" s="116" t="s">
        <v>119</v>
      </c>
      <c r="C15" s="116" t="s">
        <v>120</v>
      </c>
      <c r="D15" s="116" t="str">
        <f>"0,5850"</f>
        <v>0,5850</v>
      </c>
      <c r="E15" s="79" t="str">
        <f>"392,5"</f>
        <v>392,5</v>
      </c>
      <c r="F15" s="77" t="str">
        <f>"229,6321"</f>
        <v>229,6321</v>
      </c>
      <c r="G15" s="78" t="s">
        <v>24</v>
      </c>
      <c r="H15"/>
      <c r="I15"/>
      <c r="J15"/>
      <c r="K15" s="74">
        <v>52</v>
      </c>
      <c r="L15" s="74">
        <v>165</v>
      </c>
    </row>
    <row r="16" spans="1:12">
      <c r="A16" s="70">
        <v>2</v>
      </c>
      <c r="B16" s="116" t="s">
        <v>121</v>
      </c>
      <c r="C16" s="116" t="s">
        <v>122</v>
      </c>
      <c r="D16" s="116" t="str">
        <f>"0,5583"</f>
        <v>0,5583</v>
      </c>
      <c r="E16" s="79" t="str">
        <f>"360,0"</f>
        <v>360,0</v>
      </c>
      <c r="F16" s="79" t="str">
        <f>"200,9880"</f>
        <v>200,9880</v>
      </c>
      <c r="G16" s="78" t="s">
        <v>24</v>
      </c>
      <c r="H16"/>
      <c r="I16"/>
      <c r="J16"/>
      <c r="K16" s="74">
        <v>56</v>
      </c>
      <c r="L16" s="74">
        <v>180</v>
      </c>
    </row>
    <row r="17" spans="1:12">
      <c r="A17" s="70">
        <v>3</v>
      </c>
      <c r="B17" s="116" t="s">
        <v>123</v>
      </c>
      <c r="C17" s="116" t="s">
        <v>124</v>
      </c>
      <c r="D17" s="116" t="str">
        <f>"0,5658"</f>
        <v>0,5658</v>
      </c>
      <c r="E17" s="79" t="str">
        <f>"350,0"</f>
        <v>350,0</v>
      </c>
      <c r="F17" s="79" t="str">
        <f>"198,0300"</f>
        <v>198,0300</v>
      </c>
      <c r="G17" s="78" t="s">
        <v>24</v>
      </c>
      <c r="H17"/>
      <c r="I17"/>
      <c r="J17"/>
      <c r="K17" s="74">
        <v>60</v>
      </c>
      <c r="L17" s="74">
        <v>195</v>
      </c>
    </row>
    <row r="18" spans="1:12">
      <c r="A18" s="70">
        <v>4</v>
      </c>
      <c r="B18" s="116" t="s">
        <v>125</v>
      </c>
      <c r="C18" s="116" t="s">
        <v>126</v>
      </c>
      <c r="D18" s="116" t="str">
        <f>"0,5496"</f>
        <v>0,5496</v>
      </c>
      <c r="E18" s="79" t="str">
        <f>"352,5"</f>
        <v>352,5</v>
      </c>
      <c r="F18" s="79" t="s">
        <v>127</v>
      </c>
      <c r="G18" s="78" t="s">
        <v>24</v>
      </c>
      <c r="H18"/>
      <c r="I18"/>
      <c r="J18"/>
      <c r="K18" s="74">
        <v>67.5</v>
      </c>
      <c r="L18" s="74">
        <v>225</v>
      </c>
    </row>
    <row r="19" spans="1:12">
      <c r="A19" s="70">
        <v>5</v>
      </c>
      <c r="B19" s="116" t="s">
        <v>128</v>
      </c>
      <c r="C19" s="116" t="s">
        <v>129</v>
      </c>
      <c r="D19" s="116" t="str">
        <f>"0,5687"</f>
        <v>0,5687</v>
      </c>
      <c r="E19" s="79" t="str">
        <f>"340,0"</f>
        <v>340,0</v>
      </c>
      <c r="F19" s="79" t="str">
        <f>"193,3410"</f>
        <v>193,3410</v>
      </c>
      <c r="G19" s="78" t="s">
        <v>24</v>
      </c>
      <c r="H19"/>
      <c r="I19"/>
      <c r="J19"/>
      <c r="K19" s="74">
        <v>75</v>
      </c>
      <c r="L19" s="74">
        <v>250</v>
      </c>
    </row>
    <row r="20" spans="1:12">
      <c r="A20" s="70">
        <v>6</v>
      </c>
      <c r="B20" s="109" t="s">
        <v>130</v>
      </c>
      <c r="C20" s="109" t="s">
        <v>131</v>
      </c>
      <c r="D20" s="109" t="str">
        <f>"0,6335"</f>
        <v>0,6335</v>
      </c>
      <c r="E20" s="79" t="str">
        <f>"300,0"</f>
        <v>300,0</v>
      </c>
      <c r="F20" s="79" t="str">
        <f>"190,0500"</f>
        <v>190,0500</v>
      </c>
      <c r="G20" s="117" t="s">
        <v>197</v>
      </c>
      <c r="H20"/>
      <c r="I20"/>
      <c r="J20"/>
      <c r="K20" s="74">
        <v>82.5</v>
      </c>
      <c r="L20" s="74" t="s">
        <v>107</v>
      </c>
    </row>
    <row r="21" spans="1:12">
      <c r="A21" s="70">
        <v>7</v>
      </c>
      <c r="B21" s="116" t="s">
        <v>132</v>
      </c>
      <c r="C21" s="116" t="s">
        <v>133</v>
      </c>
      <c r="D21" s="116" t="str">
        <f>"0,5650"</f>
        <v>0,5650</v>
      </c>
      <c r="E21" s="79" t="str">
        <f>"332,5"</f>
        <v>332,5</v>
      </c>
      <c r="F21" s="79" t="str">
        <f>"187,8625"</f>
        <v>187,8625</v>
      </c>
      <c r="G21" s="78" t="s">
        <v>24</v>
      </c>
      <c r="H21"/>
      <c r="I21"/>
      <c r="J21"/>
      <c r="K21" s="74">
        <v>90</v>
      </c>
      <c r="L21" s="74" t="s">
        <v>108</v>
      </c>
    </row>
    <row r="22" spans="1:12">
      <c r="A22" s="70">
        <v>8</v>
      </c>
      <c r="B22" s="116" t="s">
        <v>134</v>
      </c>
      <c r="C22" s="116" t="s">
        <v>135</v>
      </c>
      <c r="D22" s="116" t="str">
        <f>"0,6940"</f>
        <v>0,6940</v>
      </c>
      <c r="E22" s="79" t="str">
        <f>"250,0"</f>
        <v>250,0</v>
      </c>
      <c r="F22" s="79" t="str">
        <f>"173,5000"</f>
        <v>173,5000</v>
      </c>
      <c r="G22" s="78" t="s">
        <v>24</v>
      </c>
      <c r="H22"/>
      <c r="I22"/>
      <c r="J22"/>
      <c r="K22" s="74">
        <v>100</v>
      </c>
      <c r="L22" s="74" t="s">
        <v>109</v>
      </c>
    </row>
    <row r="23" spans="1:12">
      <c r="A23" s="70">
        <v>9</v>
      </c>
      <c r="B23" s="116"/>
      <c r="C23" s="116"/>
      <c r="D23" s="116"/>
      <c r="E23" s="79"/>
      <c r="F23" s="79"/>
      <c r="G23" s="78"/>
      <c r="H23"/>
      <c r="I23"/>
      <c r="J23"/>
      <c r="K23" s="74">
        <v>110</v>
      </c>
      <c r="L23" s="74" t="s">
        <v>78</v>
      </c>
    </row>
    <row r="24" spans="1:12">
      <c r="A24" s="70">
        <v>10</v>
      </c>
      <c r="B24" s="116"/>
      <c r="C24" s="116"/>
      <c r="D24" s="116"/>
      <c r="E24" s="79"/>
      <c r="F24" s="79"/>
      <c r="G24" s="78"/>
      <c r="H24"/>
      <c r="I24"/>
      <c r="J24"/>
      <c r="K24" s="74">
        <v>125</v>
      </c>
      <c r="L24" s="74" t="s">
        <v>110</v>
      </c>
    </row>
    <row r="25" spans="1:12">
      <c r="A25" s="127"/>
      <c r="B25" s="124"/>
      <c r="C25" s="124"/>
      <c r="D25" s="124"/>
      <c r="E25" s="124"/>
      <c r="F25" s="124"/>
      <c r="G25" s="128"/>
      <c r="H25"/>
      <c r="I25"/>
      <c r="J25"/>
      <c r="K25" s="74">
        <v>140</v>
      </c>
      <c r="L25" s="74">
        <v>370</v>
      </c>
    </row>
    <row r="26" spans="1:12">
      <c r="A26" s="124"/>
      <c r="B26" s="124"/>
      <c r="C26" s="129"/>
      <c r="D26" s="124"/>
      <c r="E26" s="130"/>
      <c r="F26" s="124"/>
      <c r="G26" s="128"/>
      <c r="H26"/>
      <c r="I26"/>
      <c r="J26"/>
      <c r="K26" s="74" t="s">
        <v>75</v>
      </c>
      <c r="L26" s="74" t="s">
        <v>111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F37" sqref="F37"/>
    </sheetView>
  </sheetViews>
  <sheetFormatPr baseColWidth="10" defaultColWidth="8.83203125" defaultRowHeight="14" x14ac:dyDescent="0"/>
  <cols>
    <col min="1" max="1" width="4" style="1" customWidth="1"/>
    <col min="2" max="2" width="24.5" style="1" customWidth="1"/>
    <col min="3" max="3" width="8.83203125" style="1"/>
    <col min="4" max="4" width="13.1640625" style="1" customWidth="1"/>
    <col min="5" max="5" width="9.6640625" style="1" customWidth="1"/>
    <col min="6" max="6" width="13.1640625" style="1" customWidth="1"/>
    <col min="7" max="7" width="45.1640625" style="1" bestFit="1" customWidth="1"/>
    <col min="8" max="16384" width="8.8320312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K2" s="1" t="s">
        <v>4</v>
      </c>
      <c r="L2" s="1" t="s">
        <v>3</v>
      </c>
    </row>
    <row r="3" spans="1:12">
      <c r="A3" s="4">
        <v>1</v>
      </c>
      <c r="B3" s="43"/>
      <c r="C3" s="43"/>
      <c r="D3" s="43"/>
      <c r="E3" s="35"/>
      <c r="F3" s="45"/>
      <c r="G3" s="50"/>
      <c r="K3" s="2">
        <v>44</v>
      </c>
      <c r="L3" s="2">
        <v>75</v>
      </c>
    </row>
    <row r="4" spans="1:12">
      <c r="A4" s="4">
        <v>2</v>
      </c>
      <c r="B4" s="43"/>
      <c r="C4" s="43"/>
      <c r="D4" s="50"/>
      <c r="E4" s="35"/>
      <c r="F4" s="50"/>
      <c r="G4" s="12"/>
      <c r="K4" s="2">
        <v>48</v>
      </c>
      <c r="L4" s="2" t="s">
        <v>42</v>
      </c>
    </row>
    <row r="5" spans="1:12">
      <c r="A5" s="4">
        <v>3</v>
      </c>
      <c r="B5" s="44"/>
      <c r="C5" s="44"/>
      <c r="D5" s="12"/>
      <c r="E5" s="51"/>
      <c r="F5" s="12"/>
      <c r="G5" s="12"/>
      <c r="K5" s="2">
        <v>52</v>
      </c>
      <c r="L5" s="2">
        <v>90</v>
      </c>
    </row>
    <row r="6" spans="1:12">
      <c r="A6" s="4">
        <v>4</v>
      </c>
      <c r="B6" s="43"/>
      <c r="C6" s="43"/>
      <c r="D6" s="50"/>
      <c r="E6" s="35"/>
      <c r="F6" s="50"/>
      <c r="G6" s="12"/>
      <c r="K6" s="2">
        <v>56</v>
      </c>
      <c r="L6" s="2" t="s">
        <v>30</v>
      </c>
    </row>
    <row r="7" spans="1:12">
      <c r="A7" s="4">
        <v>5</v>
      </c>
      <c r="B7" s="20"/>
      <c r="C7" s="3"/>
      <c r="D7" s="3"/>
      <c r="E7" s="7"/>
      <c r="F7" s="3"/>
      <c r="G7" s="14"/>
      <c r="K7" s="2">
        <v>60</v>
      </c>
      <c r="L7" s="2">
        <v>105</v>
      </c>
    </row>
    <row r="8" spans="1:12">
      <c r="B8" s="46"/>
      <c r="C8" s="46"/>
      <c r="D8" s="46"/>
      <c r="E8" s="46"/>
      <c r="F8" s="46"/>
      <c r="G8" s="46"/>
      <c r="K8" s="2">
        <v>67.5</v>
      </c>
      <c r="L8" s="2" t="s">
        <v>28</v>
      </c>
    </row>
    <row r="9" spans="1:12">
      <c r="B9" s="49"/>
      <c r="C9" s="48"/>
      <c r="D9" s="47"/>
      <c r="E9" s="47"/>
      <c r="F9" s="47"/>
      <c r="G9" s="47"/>
      <c r="K9" s="2">
        <v>75</v>
      </c>
      <c r="L9" s="2">
        <v>125</v>
      </c>
    </row>
    <row r="10" spans="1:12">
      <c r="B10" s="46"/>
      <c r="C10" s="46"/>
      <c r="D10" s="46"/>
      <c r="E10" s="46"/>
      <c r="F10" s="46"/>
      <c r="G10" s="46"/>
      <c r="K10" s="2">
        <v>82.5</v>
      </c>
      <c r="L10" s="2">
        <v>135</v>
      </c>
    </row>
    <row r="11" spans="1:12">
      <c r="B11" s="25"/>
      <c r="C11" s="25"/>
      <c r="D11" s="25"/>
      <c r="E11" s="25"/>
      <c r="F11" s="25"/>
      <c r="G11" s="25"/>
      <c r="K11" s="2">
        <v>90</v>
      </c>
      <c r="L11" s="2">
        <v>140</v>
      </c>
    </row>
    <row r="12" spans="1:12">
      <c r="K12" s="2" t="s">
        <v>12</v>
      </c>
      <c r="L12" s="2">
        <v>145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1" t="s">
        <v>9</v>
      </c>
      <c r="C14" s="71" t="s">
        <v>8</v>
      </c>
      <c r="D14" s="71" t="s">
        <v>6</v>
      </c>
      <c r="E14" s="71" t="s">
        <v>7</v>
      </c>
      <c r="F14" s="71" t="s">
        <v>6</v>
      </c>
      <c r="G14" s="71" t="s">
        <v>5</v>
      </c>
      <c r="H14"/>
      <c r="I14"/>
      <c r="J14"/>
      <c r="K14" s="74" t="s">
        <v>4</v>
      </c>
      <c r="L14" t="s">
        <v>3</v>
      </c>
    </row>
    <row r="15" spans="1:12">
      <c r="A15" s="131">
        <v>1</v>
      </c>
      <c r="B15" s="116" t="s">
        <v>136</v>
      </c>
      <c r="C15" s="185" t="s">
        <v>215</v>
      </c>
      <c r="D15" s="132" t="s">
        <v>216</v>
      </c>
      <c r="E15" s="133" t="s">
        <v>217</v>
      </c>
      <c r="F15" s="134" t="s">
        <v>218</v>
      </c>
      <c r="G15" s="135" t="s">
        <v>207</v>
      </c>
      <c r="H15"/>
      <c r="I15"/>
      <c r="J15"/>
      <c r="K15" s="74">
        <v>52</v>
      </c>
      <c r="L15" s="74">
        <v>145</v>
      </c>
    </row>
    <row r="16" spans="1:12">
      <c r="A16" s="131">
        <v>2</v>
      </c>
      <c r="B16" s="190" t="s">
        <v>227</v>
      </c>
      <c r="C16" s="190" t="s">
        <v>228</v>
      </c>
      <c r="D16" s="189" t="s">
        <v>229</v>
      </c>
      <c r="E16" s="120">
        <v>290</v>
      </c>
      <c r="F16" s="188" t="s">
        <v>230</v>
      </c>
      <c r="G16" s="191" t="s">
        <v>207</v>
      </c>
      <c r="H16"/>
      <c r="I16"/>
      <c r="J16"/>
      <c r="K16" s="74">
        <v>56</v>
      </c>
      <c r="L16" s="74" t="s">
        <v>116</v>
      </c>
    </row>
    <row r="17" spans="1:12">
      <c r="A17" s="131">
        <v>3</v>
      </c>
      <c r="B17" s="190" t="s">
        <v>223</v>
      </c>
      <c r="C17" s="190" t="s">
        <v>224</v>
      </c>
      <c r="D17" s="189" t="s">
        <v>225</v>
      </c>
      <c r="E17" s="120">
        <v>240</v>
      </c>
      <c r="F17" s="188" t="s">
        <v>226</v>
      </c>
      <c r="G17" s="191" t="s">
        <v>207</v>
      </c>
      <c r="H17"/>
      <c r="I17"/>
      <c r="J17"/>
      <c r="K17" s="74">
        <v>60</v>
      </c>
      <c r="L17" s="74">
        <v>170</v>
      </c>
    </row>
    <row r="18" spans="1:12">
      <c r="A18" s="131">
        <v>4</v>
      </c>
      <c r="B18" s="137" t="s">
        <v>138</v>
      </c>
      <c r="C18" s="116" t="s">
        <v>220</v>
      </c>
      <c r="D18" t="s">
        <v>221</v>
      </c>
      <c r="E18" s="133" t="s">
        <v>219</v>
      </c>
      <c r="F18" s="112" t="s">
        <v>222</v>
      </c>
      <c r="G18" s="135" t="s">
        <v>207</v>
      </c>
      <c r="H18"/>
      <c r="I18"/>
      <c r="J18"/>
      <c r="K18" s="74">
        <v>67.5</v>
      </c>
      <c r="L18" s="74">
        <v>190</v>
      </c>
    </row>
    <row r="19" spans="1:12">
      <c r="A19" s="131">
        <v>5</v>
      </c>
      <c r="B19" s="116" t="s">
        <v>137</v>
      </c>
      <c r="C19" s="116" t="s">
        <v>259</v>
      </c>
      <c r="D19" s="132" t="s">
        <v>260</v>
      </c>
      <c r="E19" s="133" t="s">
        <v>261</v>
      </c>
      <c r="F19" s="136" t="s">
        <v>258</v>
      </c>
      <c r="G19" s="135" t="s">
        <v>262</v>
      </c>
      <c r="H19"/>
      <c r="I19"/>
      <c r="J19"/>
      <c r="K19" s="74">
        <v>75</v>
      </c>
      <c r="L19" s="74" t="s">
        <v>22</v>
      </c>
    </row>
    <row r="20" spans="1:12">
      <c r="A20" s="4">
        <v>6</v>
      </c>
      <c r="B20" s="192" t="s">
        <v>281</v>
      </c>
      <c r="C20" s="116" t="s">
        <v>282</v>
      </c>
      <c r="D20" s="125" t="s">
        <v>283</v>
      </c>
      <c r="E20" s="206">
        <v>260</v>
      </c>
      <c r="F20" s="181" t="s">
        <v>284</v>
      </c>
      <c r="G20" s="135" t="s">
        <v>285</v>
      </c>
      <c r="H20"/>
      <c r="I20"/>
      <c r="J20"/>
      <c r="K20" s="74">
        <v>82.5</v>
      </c>
      <c r="L20" s="74" t="s">
        <v>141</v>
      </c>
    </row>
    <row r="21" spans="1:12">
      <c r="A21" s="4">
        <v>7</v>
      </c>
      <c r="B21" s="116" t="s">
        <v>140</v>
      </c>
      <c r="C21" s="116" t="s">
        <v>211</v>
      </c>
      <c r="D21" s="125" t="s">
        <v>212</v>
      </c>
      <c r="E21" s="133" t="s">
        <v>213</v>
      </c>
      <c r="F21" s="136" t="s">
        <v>214</v>
      </c>
      <c r="G21" s="135" t="s">
        <v>207</v>
      </c>
      <c r="H21"/>
      <c r="I21"/>
      <c r="J21"/>
      <c r="K21" s="74">
        <v>90</v>
      </c>
      <c r="L21" s="74">
        <v>235</v>
      </c>
    </row>
    <row r="22" spans="1:12">
      <c r="A22" s="4">
        <v>8</v>
      </c>
      <c r="B22" s="116" t="s">
        <v>112</v>
      </c>
      <c r="C22" s="116" t="s">
        <v>113</v>
      </c>
      <c r="D22" s="132" t="s">
        <v>114</v>
      </c>
      <c r="E22" s="133" t="str">
        <f>"160,0"</f>
        <v>160,0</v>
      </c>
      <c r="F22" s="136" t="s">
        <v>139</v>
      </c>
      <c r="G22" s="135" t="s">
        <v>24</v>
      </c>
      <c r="H22"/>
      <c r="I22"/>
      <c r="J22"/>
      <c r="K22" s="74">
        <v>100</v>
      </c>
      <c r="L22" s="74" t="s">
        <v>87</v>
      </c>
    </row>
    <row r="23" spans="1:12">
      <c r="A23" s="4">
        <v>9</v>
      </c>
      <c r="B23" s="116" t="s">
        <v>286</v>
      </c>
      <c r="C23" s="116" t="s">
        <v>287</v>
      </c>
      <c r="D23" s="125" t="s">
        <v>288</v>
      </c>
      <c r="E23" s="206">
        <v>235</v>
      </c>
      <c r="F23" s="181" t="s">
        <v>289</v>
      </c>
      <c r="G23" s="135" t="s">
        <v>290</v>
      </c>
      <c r="H23"/>
      <c r="I23"/>
      <c r="J23"/>
      <c r="K23" s="74">
        <v>110</v>
      </c>
      <c r="L23" s="74">
        <v>260</v>
      </c>
    </row>
    <row r="24" spans="1:12">
      <c r="A24"/>
      <c r="B24" s="182"/>
      <c r="C24" s="182"/>
      <c r="D24" s="138"/>
      <c r="E24" s="183"/>
      <c r="F24" s="184"/>
      <c r="G24" s="164"/>
      <c r="H24"/>
      <c r="I24"/>
      <c r="J24"/>
      <c r="K24" s="74">
        <v>125</v>
      </c>
      <c r="L24" s="74">
        <v>270</v>
      </c>
    </row>
    <row r="25" spans="1:12">
      <c r="A25"/>
      <c r="B25" s="138"/>
      <c r="C25" s="138"/>
      <c r="D25" s="138"/>
      <c r="E25" s="138"/>
      <c r="F25" s="138"/>
      <c r="G25" s="138"/>
      <c r="H25"/>
      <c r="I25"/>
      <c r="J25"/>
      <c r="K25" s="74">
        <v>140</v>
      </c>
      <c r="L25" s="74">
        <v>280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 t="s">
        <v>88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U26"/>
  <sheetViews>
    <sheetView workbookViewId="0">
      <selection activeCell="G38" sqref="G38"/>
    </sheetView>
  </sheetViews>
  <sheetFormatPr baseColWidth="10" defaultColWidth="8.83203125" defaultRowHeight="14" x14ac:dyDescent="0"/>
  <cols>
    <col min="1" max="1" width="4" customWidth="1"/>
    <col min="2" max="2" width="24.5" customWidth="1"/>
    <col min="3" max="3" width="8.83203125" customWidth="1"/>
    <col min="4" max="4" width="13.1640625" customWidth="1"/>
    <col min="5" max="5" width="9.6640625" customWidth="1"/>
    <col min="6" max="6" width="13.1640625" customWidth="1"/>
    <col min="7" max="7" width="45.1640625" customWidth="1"/>
  </cols>
  <sheetData>
    <row r="1" spans="1:21" ht="18">
      <c r="A1" s="1"/>
      <c r="B1" s="204" t="s">
        <v>68</v>
      </c>
      <c r="C1" s="204"/>
      <c r="D1" s="204"/>
      <c r="E1" s="204"/>
      <c r="F1" s="204"/>
      <c r="G1" s="204"/>
      <c r="H1" s="1"/>
      <c r="I1" s="1"/>
      <c r="J1" s="1"/>
      <c r="K1" s="1"/>
      <c r="L1" s="1"/>
    </row>
    <row r="2" spans="1:21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H2" s="1"/>
      <c r="I2" s="1"/>
      <c r="J2" s="1"/>
      <c r="K2" s="1" t="s">
        <v>4</v>
      </c>
      <c r="L2" s="1" t="s">
        <v>3</v>
      </c>
    </row>
    <row r="3" spans="1:21">
      <c r="A3" s="4">
        <v>1</v>
      </c>
      <c r="B3" s="43"/>
      <c r="C3" s="43"/>
      <c r="D3" s="43"/>
      <c r="E3" s="35"/>
      <c r="F3" s="45"/>
      <c r="G3" s="50"/>
      <c r="H3" s="1"/>
      <c r="I3" s="1"/>
      <c r="J3" s="1"/>
      <c r="K3" s="2">
        <v>44</v>
      </c>
      <c r="L3" s="2" t="s">
        <v>175</v>
      </c>
      <c r="N3" s="176"/>
      <c r="O3" s="176"/>
      <c r="P3" s="176"/>
      <c r="Q3" s="176"/>
      <c r="R3" s="176"/>
      <c r="S3" s="176"/>
      <c r="T3" s="176"/>
      <c r="U3" s="95"/>
    </row>
    <row r="4" spans="1:21">
      <c r="A4" s="4">
        <v>2</v>
      </c>
      <c r="B4" s="43"/>
      <c r="C4" s="43"/>
      <c r="D4" s="50"/>
      <c r="E4" s="35"/>
      <c r="F4" s="50"/>
      <c r="G4" s="12"/>
      <c r="H4" s="1"/>
      <c r="I4" s="1"/>
      <c r="J4" s="1"/>
      <c r="K4" s="2">
        <v>48</v>
      </c>
      <c r="L4" s="2">
        <v>190</v>
      </c>
      <c r="N4" s="176"/>
      <c r="O4" s="176"/>
      <c r="P4" s="176"/>
      <c r="Q4" s="176"/>
      <c r="R4" s="176"/>
      <c r="S4" s="176"/>
      <c r="T4" s="176"/>
      <c r="U4" s="176"/>
    </row>
    <row r="5" spans="1:21">
      <c r="A5" s="4">
        <v>3</v>
      </c>
      <c r="B5" s="44"/>
      <c r="C5" s="44"/>
      <c r="D5" s="12"/>
      <c r="E5" s="51"/>
      <c r="F5" s="12"/>
      <c r="G5" s="12"/>
      <c r="H5" s="1"/>
      <c r="I5" s="1"/>
      <c r="J5" s="1"/>
      <c r="K5" s="2">
        <v>52</v>
      </c>
      <c r="L5" s="2" t="s">
        <v>176</v>
      </c>
      <c r="N5" s="176"/>
      <c r="O5" s="176"/>
      <c r="P5" s="176"/>
      <c r="Q5" s="176"/>
      <c r="R5" s="176"/>
      <c r="S5" s="176"/>
      <c r="T5" s="176"/>
      <c r="U5" s="176"/>
    </row>
    <row r="6" spans="1:21">
      <c r="A6" s="4">
        <v>4</v>
      </c>
      <c r="B6" s="43"/>
      <c r="C6" s="43"/>
      <c r="D6" s="50"/>
      <c r="E6" s="35"/>
      <c r="F6" s="50"/>
      <c r="G6" s="12"/>
      <c r="H6" s="1"/>
      <c r="I6" s="1"/>
      <c r="J6" s="1"/>
      <c r="K6" s="2">
        <v>56</v>
      </c>
      <c r="L6" s="2">
        <v>220</v>
      </c>
      <c r="N6" s="176"/>
      <c r="O6" s="176"/>
      <c r="P6" s="176"/>
      <c r="Q6" s="176"/>
      <c r="R6" s="176"/>
      <c r="S6" s="176"/>
      <c r="T6" s="176"/>
      <c r="U6" s="176"/>
    </row>
    <row r="7" spans="1:21">
      <c r="A7" s="4">
        <v>5</v>
      </c>
      <c r="B7" s="20"/>
      <c r="C7" s="3"/>
      <c r="D7" s="3"/>
      <c r="E7" s="7"/>
      <c r="F7" s="3"/>
      <c r="G7" s="14"/>
      <c r="H7" s="1"/>
      <c r="I7" s="1"/>
      <c r="J7" s="1"/>
      <c r="K7" s="2">
        <v>60</v>
      </c>
      <c r="L7" s="2">
        <v>230</v>
      </c>
      <c r="N7" s="176"/>
      <c r="O7" s="176"/>
      <c r="P7" s="176"/>
      <c r="Q7" s="176"/>
      <c r="R7" s="176"/>
      <c r="S7" s="176"/>
      <c r="T7" s="176"/>
      <c r="U7" s="176"/>
    </row>
    <row r="8" spans="1:21">
      <c r="A8" s="1"/>
      <c r="B8" s="46"/>
      <c r="C8" s="46"/>
      <c r="D8" s="46"/>
      <c r="E8" s="46"/>
      <c r="F8" s="46"/>
      <c r="G8" s="46"/>
      <c r="H8" s="1"/>
      <c r="I8" s="1"/>
      <c r="J8" s="1"/>
      <c r="K8" s="2">
        <v>67.5</v>
      </c>
      <c r="L8" s="2">
        <v>245</v>
      </c>
      <c r="N8" s="176"/>
      <c r="O8" s="176"/>
      <c r="P8" s="176"/>
      <c r="Q8" s="176"/>
      <c r="R8" s="176"/>
      <c r="S8" s="176"/>
      <c r="T8" s="176"/>
      <c r="U8" s="176"/>
    </row>
    <row r="9" spans="1:21">
      <c r="A9" s="1"/>
      <c r="B9" s="49"/>
      <c r="C9" s="48"/>
      <c r="D9" s="47"/>
      <c r="E9" s="47"/>
      <c r="F9" s="47"/>
      <c r="G9" s="47"/>
      <c r="H9" s="1"/>
      <c r="I9" s="1"/>
      <c r="J9" s="1"/>
      <c r="K9" s="2">
        <v>75</v>
      </c>
      <c r="L9" s="2" t="s">
        <v>11</v>
      </c>
      <c r="N9" s="176"/>
      <c r="O9" s="176"/>
      <c r="P9" s="176"/>
      <c r="Q9" s="176"/>
      <c r="R9" s="176"/>
      <c r="S9" s="176"/>
      <c r="T9" s="176"/>
      <c r="U9" s="176"/>
    </row>
    <row r="10" spans="1:21">
      <c r="A10" s="1"/>
      <c r="B10" s="46"/>
      <c r="C10" s="46"/>
      <c r="D10" s="46"/>
      <c r="E10" s="46"/>
      <c r="F10" s="46"/>
      <c r="G10" s="46"/>
      <c r="H10" s="1"/>
      <c r="I10" s="1"/>
      <c r="J10" s="1"/>
      <c r="K10" s="2">
        <v>82.5</v>
      </c>
      <c r="L10" s="2">
        <v>270</v>
      </c>
      <c r="N10" s="176"/>
      <c r="O10" s="176"/>
      <c r="P10" s="176"/>
      <c r="Q10" s="176"/>
      <c r="R10" s="176"/>
      <c r="S10" s="176"/>
      <c r="T10" s="176"/>
      <c r="U10" s="176"/>
    </row>
    <row r="11" spans="1:21">
      <c r="A11" s="1"/>
      <c r="B11" s="25"/>
      <c r="C11" s="25"/>
      <c r="D11" s="25"/>
      <c r="E11" s="25"/>
      <c r="F11" s="25"/>
      <c r="G11" s="25"/>
      <c r="H11" s="1"/>
      <c r="I11" s="1"/>
      <c r="J11" s="1"/>
      <c r="K11" s="2">
        <v>90</v>
      </c>
      <c r="L11" s="2" t="s">
        <v>76</v>
      </c>
      <c r="N11" s="176"/>
      <c r="O11" s="176"/>
      <c r="P11" s="176"/>
      <c r="Q11" s="176"/>
      <c r="R11" s="176"/>
      <c r="S11" s="176"/>
      <c r="T11" s="176"/>
      <c r="U11" s="176"/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2" t="s">
        <v>12</v>
      </c>
      <c r="L12" s="2" t="s">
        <v>51</v>
      </c>
      <c r="N12" s="176"/>
      <c r="O12" s="176"/>
      <c r="P12" s="176"/>
      <c r="Q12" s="95"/>
      <c r="R12" s="95"/>
      <c r="S12" s="95"/>
      <c r="T12" s="95"/>
      <c r="U12" s="95"/>
    </row>
    <row r="13" spans="1:21" ht="18">
      <c r="B13" s="204" t="s">
        <v>70</v>
      </c>
      <c r="C13" s="204"/>
      <c r="D13" s="204"/>
      <c r="E13" s="204"/>
      <c r="F13" s="204"/>
      <c r="G13" s="204"/>
    </row>
    <row r="14" spans="1:21">
      <c r="A14" s="70" t="s">
        <v>10</v>
      </c>
      <c r="B14" s="70" t="s">
        <v>9</v>
      </c>
      <c r="C14" s="139" t="s">
        <v>8</v>
      </c>
      <c r="D14" s="70" t="s">
        <v>6</v>
      </c>
      <c r="E14" s="70" t="s">
        <v>7</v>
      </c>
      <c r="F14" s="70" t="s">
        <v>6</v>
      </c>
      <c r="G14" s="140" t="s">
        <v>5</v>
      </c>
      <c r="K14" t="s">
        <v>4</v>
      </c>
      <c r="L14" t="s">
        <v>3</v>
      </c>
    </row>
    <row r="15" spans="1:21">
      <c r="A15" s="70">
        <v>1</v>
      </c>
      <c r="B15" s="116"/>
      <c r="C15" s="116"/>
      <c r="D15" s="116"/>
      <c r="E15" s="141"/>
      <c r="F15" s="142"/>
      <c r="G15" s="143"/>
      <c r="K15" s="74">
        <v>52</v>
      </c>
      <c r="L15" s="74">
        <v>260</v>
      </c>
    </row>
    <row r="16" spans="1:21">
      <c r="A16" s="70">
        <v>2</v>
      </c>
      <c r="B16" s="143" t="s">
        <v>15</v>
      </c>
      <c r="C16" s="144" t="s">
        <v>15</v>
      </c>
      <c r="D16" s="145" t="s">
        <v>15</v>
      </c>
      <c r="E16" s="144" t="s">
        <v>15</v>
      </c>
      <c r="F16" s="145" t="s">
        <v>15</v>
      </c>
      <c r="G16" s="143" t="s">
        <v>15</v>
      </c>
      <c r="K16" s="74">
        <v>56</v>
      </c>
      <c r="L16" s="74" t="s">
        <v>76</v>
      </c>
    </row>
    <row r="17" spans="1:12">
      <c r="A17" s="70">
        <v>3</v>
      </c>
      <c r="B17" s="143" t="s">
        <v>15</v>
      </c>
      <c r="C17" s="145" t="s">
        <v>15</v>
      </c>
      <c r="D17" s="144" t="s">
        <v>15</v>
      </c>
      <c r="E17" s="144" t="s">
        <v>15</v>
      </c>
      <c r="F17" s="146" t="s">
        <v>15</v>
      </c>
      <c r="G17" s="143" t="s">
        <v>15</v>
      </c>
      <c r="K17" s="74">
        <v>60</v>
      </c>
      <c r="L17" s="74" t="s">
        <v>108</v>
      </c>
    </row>
    <row r="18" spans="1:12">
      <c r="A18" s="70">
        <v>4</v>
      </c>
      <c r="B18" s="135"/>
      <c r="C18" s="135"/>
      <c r="D18" s="135"/>
      <c r="E18" s="135"/>
      <c r="F18" s="135"/>
      <c r="G18" s="143"/>
      <c r="K18" s="74">
        <v>67.5</v>
      </c>
      <c r="L18" s="74" t="s">
        <v>142</v>
      </c>
    </row>
    <row r="19" spans="1:12">
      <c r="A19" s="70">
        <v>5</v>
      </c>
      <c r="B19" s="135"/>
      <c r="C19" s="135"/>
      <c r="D19" s="147"/>
      <c r="E19" s="135"/>
      <c r="F19" s="147"/>
      <c r="G19" s="143"/>
      <c r="K19" s="74">
        <v>75</v>
      </c>
      <c r="L19" s="74">
        <v>355</v>
      </c>
    </row>
    <row r="20" spans="1:12">
      <c r="K20" s="74">
        <v>82.5</v>
      </c>
      <c r="L20" s="74">
        <v>370</v>
      </c>
    </row>
    <row r="21" spans="1:12">
      <c r="K21" s="74">
        <v>90</v>
      </c>
      <c r="L21" s="74">
        <v>385</v>
      </c>
    </row>
    <row r="22" spans="1:12">
      <c r="K22" s="74">
        <v>100</v>
      </c>
      <c r="L22" s="74">
        <v>400</v>
      </c>
    </row>
    <row r="23" spans="1:12">
      <c r="K23" s="74">
        <v>110</v>
      </c>
      <c r="L23" s="74">
        <v>425</v>
      </c>
    </row>
    <row r="24" spans="1:12">
      <c r="K24" s="74">
        <v>125</v>
      </c>
      <c r="L24" s="74">
        <v>440</v>
      </c>
    </row>
    <row r="25" spans="1:12">
      <c r="K25" s="74">
        <v>140</v>
      </c>
      <c r="L25" s="74">
        <v>450</v>
      </c>
    </row>
    <row r="26" spans="1:12">
      <c r="K26" s="74" t="s">
        <v>75</v>
      </c>
      <c r="L26" s="74" t="s">
        <v>143</v>
      </c>
    </row>
  </sheetData>
  <mergeCells count="2">
    <mergeCell ref="B13:G13"/>
    <mergeCell ref="B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I6" sqref="I6"/>
    </sheetView>
  </sheetViews>
  <sheetFormatPr baseColWidth="10" defaultColWidth="8.83203125" defaultRowHeight="14" x14ac:dyDescent="0"/>
  <cols>
    <col min="1" max="1" width="4" customWidth="1"/>
    <col min="2" max="2" width="24.5" customWidth="1"/>
    <col min="3" max="3" width="8.83203125" customWidth="1"/>
    <col min="4" max="4" width="13" customWidth="1"/>
    <col min="5" max="5" width="10.5" customWidth="1"/>
    <col min="6" max="6" width="13.33203125" customWidth="1"/>
    <col min="7" max="7" width="45.1640625" customWidth="1"/>
  </cols>
  <sheetData>
    <row r="1" spans="1:12" ht="18">
      <c r="A1" s="1"/>
      <c r="B1" s="204" t="s">
        <v>68</v>
      </c>
      <c r="C1" s="204"/>
      <c r="D1" s="204"/>
      <c r="E1" s="204"/>
      <c r="F1" s="204"/>
      <c r="G1" s="204"/>
      <c r="H1" s="1"/>
      <c r="I1" s="1"/>
      <c r="J1" s="1"/>
      <c r="K1" s="1"/>
      <c r="L1" s="1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H2" s="1"/>
      <c r="I2" s="1"/>
      <c r="J2" s="1"/>
      <c r="K2" s="1" t="s">
        <v>4</v>
      </c>
      <c r="L2" s="1" t="s">
        <v>3</v>
      </c>
    </row>
    <row r="3" spans="1:12">
      <c r="A3" s="4">
        <v>1</v>
      </c>
      <c r="B3" s="43"/>
      <c r="C3" s="43"/>
      <c r="D3" s="43"/>
      <c r="E3" s="35"/>
      <c r="F3" s="45"/>
      <c r="G3" s="50"/>
      <c r="H3" s="1"/>
      <c r="I3" s="1"/>
      <c r="J3" s="1"/>
      <c r="K3" s="2">
        <v>44</v>
      </c>
      <c r="L3" s="2" t="s">
        <v>175</v>
      </c>
    </row>
    <row r="4" spans="1:12">
      <c r="A4" s="4">
        <v>2</v>
      </c>
      <c r="B4" s="43"/>
      <c r="C4" s="43"/>
      <c r="D4" s="50"/>
      <c r="E4" s="35"/>
      <c r="F4" s="50"/>
      <c r="G4" s="12"/>
      <c r="H4" s="1"/>
      <c r="I4" s="1"/>
      <c r="J4" s="1"/>
      <c r="K4" s="2">
        <v>48</v>
      </c>
      <c r="L4" s="2">
        <v>190</v>
      </c>
    </row>
    <row r="5" spans="1:12">
      <c r="A5" s="4">
        <v>3</v>
      </c>
      <c r="B5" s="44"/>
      <c r="C5" s="44"/>
      <c r="D5" s="12"/>
      <c r="E5" s="51"/>
      <c r="F5" s="12"/>
      <c r="G5" s="12"/>
      <c r="H5" s="1"/>
      <c r="I5" s="1"/>
      <c r="J5" s="1"/>
      <c r="K5" s="2">
        <v>52</v>
      </c>
      <c r="L5" s="2" t="s">
        <v>176</v>
      </c>
    </row>
    <row r="6" spans="1:12">
      <c r="A6" s="4">
        <v>4</v>
      </c>
      <c r="B6" s="43"/>
      <c r="C6" s="43"/>
      <c r="D6" s="50"/>
      <c r="E6" s="35"/>
      <c r="F6" s="50"/>
      <c r="G6" s="12"/>
      <c r="H6" s="1"/>
      <c r="I6" s="1"/>
      <c r="J6" s="1"/>
      <c r="K6" s="2">
        <v>56</v>
      </c>
      <c r="L6" s="2">
        <v>220</v>
      </c>
    </row>
    <row r="7" spans="1:12">
      <c r="A7" s="4">
        <v>5</v>
      </c>
      <c r="B7" s="20"/>
      <c r="C7" s="3"/>
      <c r="D7" s="3"/>
      <c r="E7" s="7"/>
      <c r="F7" s="3"/>
      <c r="G7" s="14"/>
      <c r="H7" s="1"/>
      <c r="I7" s="1"/>
      <c r="J7" s="1"/>
      <c r="K7" s="2">
        <v>60</v>
      </c>
      <c r="L7" s="2">
        <v>230</v>
      </c>
    </row>
    <row r="8" spans="1:12">
      <c r="A8" s="1"/>
      <c r="B8" s="46"/>
      <c r="C8" s="46"/>
      <c r="D8" s="46"/>
      <c r="E8" s="46"/>
      <c r="F8" s="46"/>
      <c r="G8" s="46"/>
      <c r="H8" s="1"/>
      <c r="I8" s="1"/>
      <c r="J8" s="1"/>
      <c r="K8" s="2">
        <v>67.5</v>
      </c>
      <c r="L8" s="2">
        <v>245</v>
      </c>
    </row>
    <row r="9" spans="1:12">
      <c r="A9" s="1"/>
      <c r="B9" s="49"/>
      <c r="C9" s="48"/>
      <c r="D9" s="47"/>
      <c r="E9" s="47"/>
      <c r="F9" s="47"/>
      <c r="G9" s="47"/>
      <c r="H9" s="1"/>
      <c r="I9" s="1"/>
      <c r="J9" s="1"/>
      <c r="K9" s="2">
        <v>75</v>
      </c>
      <c r="L9" s="2" t="s">
        <v>11</v>
      </c>
    </row>
    <row r="10" spans="1:12">
      <c r="A10" s="1"/>
      <c r="B10" s="46"/>
      <c r="C10" s="46"/>
      <c r="D10" s="46"/>
      <c r="E10" s="46"/>
      <c r="F10" s="46"/>
      <c r="G10" s="46"/>
      <c r="H10" s="1"/>
      <c r="I10" s="1"/>
      <c r="J10" s="1"/>
      <c r="K10" s="2">
        <v>82.5</v>
      </c>
      <c r="L10" s="2">
        <v>270</v>
      </c>
    </row>
    <row r="11" spans="1:12">
      <c r="A11" s="1"/>
      <c r="B11" s="25"/>
      <c r="C11" s="25"/>
      <c r="D11" s="25"/>
      <c r="E11" s="25"/>
      <c r="F11" s="25"/>
      <c r="G11" s="25"/>
      <c r="H11" s="1"/>
      <c r="I11" s="1"/>
      <c r="J11" s="1"/>
      <c r="K11" s="2">
        <v>90</v>
      </c>
      <c r="L11" s="2" t="s">
        <v>76</v>
      </c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2" t="s">
        <v>12</v>
      </c>
      <c r="L12" s="2" t="s">
        <v>51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1" t="s">
        <v>9</v>
      </c>
      <c r="C14" s="71" t="s">
        <v>8</v>
      </c>
      <c r="D14" s="71" t="s">
        <v>6</v>
      </c>
      <c r="E14" s="71" t="s">
        <v>7</v>
      </c>
      <c r="F14" s="71" t="s">
        <v>6</v>
      </c>
      <c r="G14" s="71" t="s">
        <v>5</v>
      </c>
      <c r="K14" s="74" t="s">
        <v>4</v>
      </c>
      <c r="L14" t="s">
        <v>3</v>
      </c>
    </row>
    <row r="15" spans="1:12">
      <c r="A15" s="70">
        <v>1</v>
      </c>
      <c r="B15" s="143"/>
      <c r="C15" s="144"/>
      <c r="D15" s="143"/>
      <c r="E15" s="144"/>
      <c r="F15" s="148"/>
      <c r="G15" s="143"/>
      <c r="K15" s="74">
        <v>52</v>
      </c>
      <c r="L15" s="74" t="s">
        <v>87</v>
      </c>
    </row>
    <row r="16" spans="1:12">
      <c r="A16" s="70">
        <v>2</v>
      </c>
      <c r="B16" s="143"/>
      <c r="C16" s="144"/>
      <c r="D16" s="149"/>
      <c r="E16" s="144"/>
      <c r="F16" s="143"/>
      <c r="G16" s="143"/>
      <c r="K16" s="74">
        <v>56</v>
      </c>
      <c r="L16" s="74">
        <v>265</v>
      </c>
    </row>
    <row r="17" spans="1:12">
      <c r="A17" s="70">
        <v>3</v>
      </c>
      <c r="B17" s="143"/>
      <c r="C17" s="144"/>
      <c r="D17" s="143"/>
      <c r="E17" s="144"/>
      <c r="F17" s="150"/>
      <c r="G17" s="143"/>
      <c r="K17" s="74">
        <v>60</v>
      </c>
      <c r="L17" s="74">
        <v>280</v>
      </c>
    </row>
    <row r="18" spans="1:12">
      <c r="A18" s="70">
        <v>4</v>
      </c>
      <c r="B18" s="143"/>
      <c r="C18" s="143"/>
      <c r="D18" s="143"/>
      <c r="E18" s="143"/>
      <c r="F18" s="150"/>
      <c r="G18" s="143"/>
      <c r="K18" s="74">
        <v>67.5</v>
      </c>
      <c r="L18" s="74">
        <v>305</v>
      </c>
    </row>
    <row r="19" spans="1:12">
      <c r="A19" s="70">
        <v>5</v>
      </c>
      <c r="B19" s="143"/>
      <c r="C19" s="143"/>
      <c r="D19" s="143"/>
      <c r="E19" s="143"/>
      <c r="F19" s="143"/>
      <c r="G19" s="143"/>
      <c r="K19" s="74">
        <v>75</v>
      </c>
      <c r="L19" s="74" t="s">
        <v>67</v>
      </c>
    </row>
    <row r="20" spans="1:12">
      <c r="A20" s="124"/>
      <c r="B20" s="124"/>
      <c r="C20" s="124"/>
      <c r="D20" s="124"/>
      <c r="E20" s="124"/>
      <c r="F20" s="124"/>
      <c r="G20" s="124"/>
      <c r="K20" s="74">
        <v>82.5</v>
      </c>
      <c r="L20" s="74" t="s">
        <v>110</v>
      </c>
    </row>
    <row r="21" spans="1:12">
      <c r="A21" s="124"/>
      <c r="B21" s="124"/>
      <c r="C21" s="124"/>
      <c r="D21" s="124"/>
      <c r="E21" s="124"/>
      <c r="F21" s="124"/>
      <c r="G21" s="124"/>
      <c r="K21" s="74">
        <v>90</v>
      </c>
      <c r="L21" s="74" t="s">
        <v>144</v>
      </c>
    </row>
    <row r="22" spans="1:12">
      <c r="A22" s="124"/>
      <c r="B22" s="124"/>
      <c r="C22" s="124"/>
      <c r="D22" s="124"/>
      <c r="E22" s="124"/>
      <c r="F22" s="124"/>
      <c r="G22" s="124"/>
      <c r="K22" s="74">
        <v>100</v>
      </c>
      <c r="L22" s="74" t="s">
        <v>111</v>
      </c>
    </row>
    <row r="23" spans="1:12">
      <c r="A23" s="124"/>
      <c r="B23" s="124"/>
      <c r="C23" s="124"/>
      <c r="D23" s="124"/>
      <c r="E23" s="124"/>
      <c r="F23" s="124"/>
      <c r="G23" s="124"/>
      <c r="K23" s="74">
        <v>110</v>
      </c>
      <c r="L23" s="74" t="s">
        <v>145</v>
      </c>
    </row>
    <row r="24" spans="1:12">
      <c r="A24" s="124"/>
      <c r="B24" s="124"/>
      <c r="C24" s="124"/>
      <c r="D24" s="124"/>
      <c r="E24" s="124"/>
      <c r="F24" s="124"/>
      <c r="G24" s="124"/>
      <c r="K24" s="74">
        <v>125</v>
      </c>
      <c r="L24" s="74" t="s">
        <v>48</v>
      </c>
    </row>
    <row r="25" spans="1:12">
      <c r="A25" s="124"/>
      <c r="B25" s="124"/>
      <c r="C25" s="124"/>
      <c r="D25" s="124"/>
      <c r="E25" s="124"/>
      <c r="F25" s="124"/>
      <c r="G25" s="124"/>
      <c r="K25" s="74">
        <v>140</v>
      </c>
      <c r="L25" s="74" t="s">
        <v>82</v>
      </c>
    </row>
    <row r="26" spans="1:12">
      <c r="A26" s="124"/>
      <c r="B26" s="124"/>
      <c r="C26" s="124"/>
      <c r="D26" s="124"/>
      <c r="E26" s="124"/>
      <c r="F26" s="124"/>
      <c r="G26" s="124"/>
      <c r="K26" s="74" t="s">
        <v>75</v>
      </c>
      <c r="L26" s="74">
        <v>435</v>
      </c>
    </row>
  </sheetData>
  <mergeCells count="2">
    <mergeCell ref="B13:G13"/>
    <mergeCell ref="B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I42" sqref="I42"/>
    </sheetView>
  </sheetViews>
  <sheetFormatPr baseColWidth="10" defaultColWidth="11.5" defaultRowHeight="14" x14ac:dyDescent="0"/>
  <cols>
    <col min="1" max="1" width="3.83203125" style="1" customWidth="1"/>
    <col min="2" max="2" width="24.5" style="1" customWidth="1"/>
    <col min="3" max="3" width="8.83203125" style="1" customWidth="1"/>
    <col min="4" max="4" width="13.83203125" style="1" customWidth="1"/>
    <col min="5" max="5" width="10.33203125" style="1" customWidth="1"/>
    <col min="6" max="6" width="13.1640625" style="1" customWidth="1"/>
    <col min="7" max="7" width="45.1640625" style="1" customWidth="1"/>
    <col min="8" max="16384" width="11.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2">
      <c r="A3" s="4">
        <v>1</v>
      </c>
      <c r="B3" s="3"/>
      <c r="C3" s="7"/>
      <c r="D3" s="3"/>
      <c r="E3" s="7"/>
      <c r="F3" s="17"/>
      <c r="G3" s="3"/>
      <c r="K3" s="2">
        <v>44</v>
      </c>
      <c r="L3" s="2" t="s">
        <v>45</v>
      </c>
    </row>
    <row r="4" spans="1:12">
      <c r="A4" s="4">
        <v>2</v>
      </c>
      <c r="B4" s="54"/>
      <c r="C4" s="55"/>
      <c r="D4" s="57"/>
      <c r="E4" s="57"/>
      <c r="F4" s="54"/>
      <c r="G4" s="54"/>
      <c r="K4" s="2">
        <v>48</v>
      </c>
      <c r="L4" s="2" t="s">
        <v>44</v>
      </c>
    </row>
    <row r="5" spans="1:12">
      <c r="A5" s="4">
        <v>3</v>
      </c>
      <c r="B5" s="54"/>
      <c r="C5" s="56"/>
      <c r="D5" s="56"/>
      <c r="E5" s="54"/>
      <c r="F5" s="55"/>
      <c r="G5" s="54"/>
      <c r="K5" s="2">
        <v>52</v>
      </c>
      <c r="L5" s="2">
        <v>165</v>
      </c>
    </row>
    <row r="6" spans="1:12">
      <c r="A6" s="4">
        <v>4</v>
      </c>
      <c r="B6" s="54"/>
      <c r="C6" s="56"/>
      <c r="D6" s="56"/>
      <c r="E6" s="54"/>
      <c r="F6" s="55"/>
      <c r="G6" s="54"/>
      <c r="K6" s="2">
        <v>56</v>
      </c>
      <c r="L6" s="2">
        <v>175</v>
      </c>
    </row>
    <row r="7" spans="1:12">
      <c r="A7" s="4">
        <v>5</v>
      </c>
      <c r="B7" s="54"/>
      <c r="C7" s="56"/>
      <c r="D7" s="56"/>
      <c r="E7" s="54"/>
      <c r="F7" s="55"/>
      <c r="G7" s="54"/>
      <c r="K7" s="2">
        <v>60</v>
      </c>
      <c r="L7" s="2" t="s">
        <v>43</v>
      </c>
    </row>
    <row r="8" spans="1:12">
      <c r="A8" s="18"/>
      <c r="B8" s="53"/>
      <c r="C8" s="53"/>
      <c r="D8" s="53"/>
      <c r="E8" s="53"/>
      <c r="F8" s="53"/>
      <c r="G8" s="18"/>
      <c r="K8" s="2">
        <v>67.5</v>
      </c>
      <c r="L8" s="2">
        <v>200</v>
      </c>
    </row>
    <row r="9" spans="1:12">
      <c r="A9" s="18"/>
      <c r="B9" s="53"/>
      <c r="C9" s="53"/>
      <c r="D9" s="52"/>
      <c r="E9" s="53"/>
      <c r="F9" s="52"/>
      <c r="G9" s="18"/>
      <c r="K9" s="2">
        <v>75</v>
      </c>
      <c r="L9" s="2">
        <v>210</v>
      </c>
    </row>
    <row r="10" spans="1:12">
      <c r="K10" s="2">
        <v>82.5</v>
      </c>
      <c r="L10" s="2">
        <v>220</v>
      </c>
    </row>
    <row r="11" spans="1:12">
      <c r="K11" s="2">
        <v>90</v>
      </c>
      <c r="L11" s="2" t="s">
        <v>20</v>
      </c>
    </row>
    <row r="12" spans="1:12">
      <c r="K12" s="2" t="s">
        <v>12</v>
      </c>
      <c r="L12" s="2" t="s">
        <v>19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1" t="s">
        <v>9</v>
      </c>
      <c r="C14" s="71" t="s">
        <v>8</v>
      </c>
      <c r="D14" s="71" t="s">
        <v>6</v>
      </c>
      <c r="E14" s="71" t="s">
        <v>7</v>
      </c>
      <c r="F14" s="71" t="s">
        <v>6</v>
      </c>
      <c r="G14" s="71" t="s">
        <v>5</v>
      </c>
      <c r="H14"/>
      <c r="I14"/>
      <c r="J14"/>
      <c r="K14" s="74" t="s">
        <v>4</v>
      </c>
      <c r="L14" t="s">
        <v>3</v>
      </c>
    </row>
    <row r="15" spans="1:12">
      <c r="A15" s="70">
        <v>1</v>
      </c>
      <c r="B15" s="81"/>
      <c r="C15" s="81"/>
      <c r="D15" s="151"/>
      <c r="E15" s="152"/>
      <c r="F15" s="97"/>
      <c r="G15" s="143"/>
      <c r="H15"/>
      <c r="I15"/>
      <c r="J15"/>
      <c r="K15" s="74">
        <v>52</v>
      </c>
      <c r="L15" s="74">
        <v>220</v>
      </c>
    </row>
    <row r="16" spans="1:12">
      <c r="A16" s="70">
        <v>2</v>
      </c>
      <c r="B16" s="135"/>
      <c r="C16" s="84"/>
      <c r="D16" s="143"/>
      <c r="E16" s="143"/>
      <c r="F16" s="82"/>
      <c r="G16" s="143"/>
      <c r="H16"/>
      <c r="I16"/>
      <c r="J16"/>
      <c r="K16" s="74">
        <v>56</v>
      </c>
      <c r="L16" s="74" t="s">
        <v>18</v>
      </c>
    </row>
    <row r="17" spans="1:12">
      <c r="A17" s="70">
        <v>3</v>
      </c>
      <c r="B17" s="84"/>
      <c r="C17" s="84"/>
      <c r="D17" s="143"/>
      <c r="E17" s="153"/>
      <c r="F17" s="143"/>
      <c r="G17" s="143"/>
      <c r="H17"/>
      <c r="I17"/>
      <c r="J17"/>
      <c r="K17" s="74">
        <v>60</v>
      </c>
      <c r="L17" s="74" t="s">
        <v>118</v>
      </c>
    </row>
    <row r="18" spans="1:12">
      <c r="A18" s="71">
        <v>4</v>
      </c>
      <c r="B18" s="154"/>
      <c r="C18" s="154"/>
      <c r="D18" s="155"/>
      <c r="E18" s="156"/>
      <c r="F18" s="157"/>
      <c r="G18" s="158"/>
      <c r="H18"/>
      <c r="I18"/>
      <c r="J18"/>
      <c r="K18" s="74">
        <v>67.5</v>
      </c>
      <c r="L18" s="74" t="s">
        <v>76</v>
      </c>
    </row>
    <row r="19" spans="1:12">
      <c r="A19" s="159">
        <v>5</v>
      </c>
      <c r="B19" s="160"/>
      <c r="C19" s="160"/>
      <c r="D19" s="160"/>
      <c r="E19" s="161"/>
      <c r="F19" s="162"/>
      <c r="G19" s="163"/>
      <c r="H19"/>
      <c r="I19"/>
      <c r="J19"/>
      <c r="K19" s="74">
        <v>75</v>
      </c>
      <c r="L19" s="74">
        <v>305</v>
      </c>
    </row>
    <row r="20" spans="1:12">
      <c r="A20" s="104"/>
      <c r="B20" s="164"/>
      <c r="C20" s="91"/>
      <c r="D20" s="104"/>
      <c r="E20" s="104"/>
      <c r="F20" s="92"/>
      <c r="G20" s="104"/>
      <c r="H20"/>
      <c r="I20"/>
      <c r="J20"/>
      <c r="K20" s="74">
        <v>82.5</v>
      </c>
      <c r="L20" s="74">
        <v>320</v>
      </c>
    </row>
    <row r="21" spans="1:12">
      <c r="A21" s="104"/>
      <c r="B21" s="104"/>
      <c r="C21" s="104"/>
      <c r="D21" s="104"/>
      <c r="E21" s="104"/>
      <c r="F21" s="104"/>
      <c r="G21" s="104"/>
      <c r="H21"/>
      <c r="I21"/>
      <c r="J21"/>
      <c r="K21" s="74">
        <v>90</v>
      </c>
      <c r="L21" s="74">
        <v>335</v>
      </c>
    </row>
    <row r="22" spans="1:12">
      <c r="A22"/>
      <c r="B22"/>
      <c r="C22"/>
      <c r="D22"/>
      <c r="E22"/>
      <c r="F22"/>
      <c r="G22"/>
      <c r="H22"/>
      <c r="I22"/>
      <c r="J22"/>
      <c r="K22" s="74">
        <v>100</v>
      </c>
      <c r="L22" s="74">
        <v>350</v>
      </c>
    </row>
    <row r="23" spans="1:12">
      <c r="A23"/>
      <c r="B23"/>
      <c r="C23"/>
      <c r="D23"/>
      <c r="E23"/>
      <c r="F23"/>
      <c r="G23"/>
      <c r="H23"/>
      <c r="I23"/>
      <c r="J23"/>
      <c r="K23" s="74">
        <v>110</v>
      </c>
      <c r="L23" s="74">
        <v>365</v>
      </c>
    </row>
    <row r="24" spans="1:12">
      <c r="A24"/>
      <c r="B24"/>
      <c r="C24"/>
      <c r="D24"/>
      <c r="E24"/>
      <c r="F24"/>
      <c r="G24"/>
      <c r="H24"/>
      <c r="I24"/>
      <c r="J24"/>
      <c r="K24" s="74">
        <v>125</v>
      </c>
      <c r="L24" s="74">
        <v>380</v>
      </c>
    </row>
    <row r="25" spans="1:12">
      <c r="A25"/>
      <c r="B25"/>
      <c r="C25"/>
      <c r="D25"/>
      <c r="E25"/>
      <c r="F25"/>
      <c r="G25"/>
      <c r="H25"/>
      <c r="I25"/>
      <c r="J25"/>
      <c r="K25" s="74">
        <v>140</v>
      </c>
      <c r="L25" s="74">
        <v>390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 t="s">
        <v>49</v>
      </c>
    </row>
  </sheetData>
  <mergeCells count="2">
    <mergeCell ref="B1:G1"/>
    <mergeCell ref="B13:G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M26"/>
  <sheetViews>
    <sheetView workbookViewId="0">
      <selection activeCell="J39" sqref="J39"/>
    </sheetView>
  </sheetViews>
  <sheetFormatPr baseColWidth="10" defaultColWidth="11.5" defaultRowHeight="14" x14ac:dyDescent="0"/>
  <cols>
    <col min="1" max="1" width="4.1640625" style="1" customWidth="1"/>
    <col min="2" max="2" width="18.6640625" style="1" customWidth="1"/>
    <col min="3" max="3" width="9.33203125" style="1" customWidth="1"/>
    <col min="4" max="4" width="11.83203125" style="1" customWidth="1"/>
    <col min="5" max="5" width="11.5" style="1"/>
    <col min="6" max="6" width="11.6640625" style="1" customWidth="1"/>
    <col min="7" max="7" width="46.6640625" style="1" customWidth="1"/>
    <col min="8" max="16384" width="11.5" style="1"/>
  </cols>
  <sheetData>
    <row r="1" spans="1:13" ht="18">
      <c r="B1" s="204" t="s">
        <v>68</v>
      </c>
      <c r="C1" s="204"/>
      <c r="D1" s="204"/>
      <c r="E1" s="204"/>
      <c r="F1" s="204"/>
      <c r="G1" s="204"/>
    </row>
    <row r="2" spans="1:13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3">
      <c r="A3" s="4">
        <v>1</v>
      </c>
      <c r="B3" s="3"/>
      <c r="C3" s="3"/>
      <c r="D3" s="3"/>
      <c r="E3" s="7"/>
      <c r="F3" s="3"/>
      <c r="G3" s="3"/>
      <c r="K3" s="2">
        <v>44</v>
      </c>
      <c r="L3" s="2">
        <v>130</v>
      </c>
      <c r="M3" s="2"/>
    </row>
    <row r="4" spans="1:13">
      <c r="A4" s="4">
        <v>2</v>
      </c>
      <c r="B4" s="3"/>
      <c r="C4" s="3"/>
      <c r="D4" s="3"/>
      <c r="E4" s="3"/>
      <c r="F4" s="3"/>
      <c r="G4" s="3"/>
      <c r="K4" s="2">
        <v>48</v>
      </c>
      <c r="L4" s="2" t="s">
        <v>1</v>
      </c>
      <c r="M4" s="2"/>
    </row>
    <row r="5" spans="1:13">
      <c r="A5" s="4">
        <v>3</v>
      </c>
      <c r="B5" s="3"/>
      <c r="C5" s="3"/>
      <c r="D5" s="3"/>
      <c r="E5" s="3"/>
      <c r="F5" s="6"/>
      <c r="G5" s="3"/>
      <c r="K5" s="2">
        <v>52</v>
      </c>
      <c r="L5" s="2">
        <v>155</v>
      </c>
      <c r="M5" s="2"/>
    </row>
    <row r="6" spans="1:13">
      <c r="A6" s="4">
        <v>4</v>
      </c>
      <c r="B6" s="5"/>
      <c r="C6" s="3"/>
      <c r="D6" s="5"/>
      <c r="E6" s="3"/>
      <c r="F6" s="5"/>
      <c r="G6" s="3"/>
      <c r="K6" s="2">
        <v>56</v>
      </c>
      <c r="L6" s="2">
        <v>165</v>
      </c>
      <c r="M6" s="2"/>
    </row>
    <row r="7" spans="1:13">
      <c r="A7" s="4">
        <v>5</v>
      </c>
      <c r="B7" s="3"/>
      <c r="C7" s="3"/>
      <c r="D7" s="3"/>
      <c r="E7" s="3"/>
      <c r="F7" s="3"/>
      <c r="G7" s="3"/>
      <c r="K7" s="2">
        <v>60</v>
      </c>
      <c r="L7" s="2">
        <v>175</v>
      </c>
      <c r="M7" s="2"/>
    </row>
    <row r="8" spans="1:13">
      <c r="K8" s="2">
        <v>67.5</v>
      </c>
      <c r="L8" s="2" t="s">
        <v>43</v>
      </c>
      <c r="M8" s="2"/>
    </row>
    <row r="9" spans="1:13">
      <c r="K9" s="2">
        <v>75</v>
      </c>
      <c r="L9" s="2" t="s">
        <v>47</v>
      </c>
      <c r="M9" s="2"/>
    </row>
    <row r="10" spans="1:13">
      <c r="K10" s="2">
        <v>82.5</v>
      </c>
      <c r="L10" s="2" t="s">
        <v>22</v>
      </c>
      <c r="M10" s="2"/>
    </row>
    <row r="11" spans="1:13">
      <c r="K11" s="2">
        <v>90</v>
      </c>
      <c r="L11" s="2" t="s">
        <v>46</v>
      </c>
      <c r="M11" s="2"/>
    </row>
    <row r="12" spans="1:13">
      <c r="K12" s="2" t="s">
        <v>12</v>
      </c>
      <c r="L12" s="2" t="s">
        <v>21</v>
      </c>
      <c r="M12" s="2"/>
    </row>
    <row r="13" spans="1:13" ht="18">
      <c r="B13" s="204" t="s">
        <v>70</v>
      </c>
      <c r="C13" s="204"/>
      <c r="D13" s="204"/>
      <c r="E13" s="204"/>
      <c r="F13" s="204"/>
      <c r="G13" s="204"/>
      <c r="L13" s="2"/>
      <c r="M13" s="2"/>
    </row>
    <row r="14" spans="1:13">
      <c r="A14" s="70" t="s">
        <v>10</v>
      </c>
      <c r="B14" s="71" t="s">
        <v>9</v>
      </c>
      <c r="C14" s="71" t="s">
        <v>8</v>
      </c>
      <c r="D14" s="71" t="s">
        <v>6</v>
      </c>
      <c r="E14" s="71" t="s">
        <v>7</v>
      </c>
      <c r="F14" s="71" t="s">
        <v>6</v>
      </c>
      <c r="G14" s="71" t="s">
        <v>5</v>
      </c>
      <c r="H14"/>
      <c r="I14"/>
      <c r="J14"/>
      <c r="K14" s="74" t="s">
        <v>4</v>
      </c>
      <c r="L14" t="s">
        <v>3</v>
      </c>
    </row>
    <row r="15" spans="1:13">
      <c r="A15" s="70">
        <v>1</v>
      </c>
      <c r="B15" s="111"/>
      <c r="C15" s="111"/>
      <c r="D15"/>
      <c r="E15" s="152"/>
      <c r="F15" s="121"/>
      <c r="G15" s="135"/>
      <c r="H15"/>
      <c r="I15"/>
      <c r="J15"/>
      <c r="K15" s="74">
        <v>52</v>
      </c>
      <c r="L15" s="74">
        <v>210</v>
      </c>
    </row>
    <row r="16" spans="1:13">
      <c r="A16" s="70">
        <v>2</v>
      </c>
      <c r="B16" s="135"/>
      <c r="C16" s="84"/>
      <c r="D16" s="143"/>
      <c r="E16" s="143"/>
      <c r="F16" s="82"/>
      <c r="G16" s="143"/>
      <c r="H16"/>
      <c r="I16"/>
      <c r="J16"/>
      <c r="K16" s="74">
        <v>56</v>
      </c>
      <c r="L16" s="74" t="s">
        <v>20</v>
      </c>
    </row>
    <row r="17" spans="1:12">
      <c r="A17" s="70">
        <v>3</v>
      </c>
      <c r="B17" s="84"/>
      <c r="C17" s="84"/>
      <c r="D17" s="143"/>
      <c r="E17" s="153"/>
      <c r="F17" s="143"/>
      <c r="G17" s="143"/>
      <c r="H17"/>
      <c r="I17"/>
      <c r="J17"/>
      <c r="K17" s="74">
        <v>60</v>
      </c>
      <c r="L17" s="74" t="s">
        <v>14</v>
      </c>
    </row>
    <row r="18" spans="1:12">
      <c r="A18" s="70">
        <v>4</v>
      </c>
      <c r="B18" s="116"/>
      <c r="C18" s="116"/>
      <c r="D18" s="165"/>
      <c r="E18" s="152"/>
      <c r="F18" s="103"/>
      <c r="G18" s="83"/>
      <c r="H18"/>
      <c r="I18"/>
      <c r="J18"/>
      <c r="K18" s="74">
        <v>67.5</v>
      </c>
      <c r="L18" s="74" t="s">
        <v>52</v>
      </c>
    </row>
    <row r="19" spans="1:12">
      <c r="A19" s="166">
        <v>5</v>
      </c>
      <c r="B19" s="116"/>
      <c r="C19" s="116"/>
      <c r="D19" s="116"/>
      <c r="E19" s="102"/>
      <c r="F19" s="167"/>
      <c r="G19" s="82"/>
      <c r="H19"/>
      <c r="I19"/>
      <c r="J19"/>
      <c r="K19" s="74">
        <v>75</v>
      </c>
      <c r="L19" s="74">
        <v>290</v>
      </c>
    </row>
    <row r="20" spans="1:12">
      <c r="A20" s="104"/>
      <c r="B20" s="164"/>
      <c r="C20" s="91"/>
      <c r="D20" s="104"/>
      <c r="E20" s="104"/>
      <c r="F20" s="92"/>
      <c r="G20" s="104"/>
      <c r="H20"/>
      <c r="I20"/>
      <c r="J20"/>
      <c r="K20" s="74">
        <v>82.5</v>
      </c>
      <c r="L20" s="74">
        <v>305</v>
      </c>
    </row>
    <row r="21" spans="1:12">
      <c r="A21" s="104"/>
      <c r="B21" s="104"/>
      <c r="C21" s="104"/>
      <c r="D21" s="104"/>
      <c r="E21" s="104"/>
      <c r="F21" s="104"/>
      <c r="G21" s="104"/>
      <c r="H21"/>
      <c r="I21"/>
      <c r="J21"/>
      <c r="K21" s="74">
        <v>90</v>
      </c>
      <c r="L21" s="74">
        <v>320</v>
      </c>
    </row>
    <row r="22" spans="1:12">
      <c r="A22"/>
      <c r="B22"/>
      <c r="C22"/>
      <c r="D22"/>
      <c r="E22"/>
      <c r="F22"/>
      <c r="G22"/>
      <c r="H22"/>
      <c r="I22"/>
      <c r="J22"/>
      <c r="K22" s="74">
        <v>100</v>
      </c>
      <c r="L22" s="74">
        <v>335</v>
      </c>
    </row>
    <row r="23" spans="1:12">
      <c r="A23"/>
      <c r="B23"/>
      <c r="C23"/>
      <c r="D23"/>
      <c r="E23"/>
      <c r="F23"/>
      <c r="G23"/>
      <c r="H23"/>
      <c r="I23"/>
      <c r="J23"/>
      <c r="K23" s="74">
        <v>110</v>
      </c>
      <c r="L23" s="74">
        <v>345</v>
      </c>
    </row>
    <row r="24" spans="1:12">
      <c r="A24"/>
      <c r="B24"/>
      <c r="C24"/>
      <c r="D24"/>
      <c r="E24"/>
      <c r="F24"/>
      <c r="G24"/>
      <c r="H24"/>
      <c r="I24"/>
      <c r="J24"/>
      <c r="K24" s="74">
        <v>125</v>
      </c>
      <c r="L24" s="74">
        <v>360</v>
      </c>
    </row>
    <row r="25" spans="1:12">
      <c r="A25"/>
      <c r="B25"/>
      <c r="C25"/>
      <c r="D25"/>
      <c r="E25"/>
      <c r="F25"/>
      <c r="G25"/>
      <c r="H25"/>
      <c r="I25"/>
      <c r="J25"/>
      <c r="K25" s="74">
        <v>140</v>
      </c>
      <c r="L25" s="74">
        <v>370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 t="s">
        <v>81</v>
      </c>
    </row>
  </sheetData>
  <mergeCells count="2">
    <mergeCell ref="B1:G1"/>
    <mergeCell ref="B13:G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C31" sqref="C31"/>
    </sheetView>
  </sheetViews>
  <sheetFormatPr baseColWidth="10" defaultColWidth="8.83203125" defaultRowHeight="14" x14ac:dyDescent="0"/>
  <cols>
    <col min="1" max="1" width="4.33203125" style="1" customWidth="1"/>
    <col min="2" max="2" width="25.5" style="1" customWidth="1"/>
    <col min="3" max="3" width="7.83203125" style="1" customWidth="1"/>
    <col min="4" max="4" width="13.5" style="1" customWidth="1"/>
    <col min="5" max="5" width="10.1640625" style="1" customWidth="1"/>
    <col min="6" max="6" width="13.83203125" style="1" customWidth="1"/>
    <col min="7" max="7" width="44.1640625" style="1" customWidth="1"/>
    <col min="8" max="16384" width="8.8320312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2">
      <c r="A3" s="4">
        <v>1</v>
      </c>
      <c r="B3" s="3"/>
      <c r="C3" s="7"/>
      <c r="D3" s="59"/>
      <c r="E3" s="7"/>
      <c r="F3" s="58"/>
      <c r="G3" s="3"/>
      <c r="K3" s="2">
        <v>44</v>
      </c>
      <c r="L3" s="2" t="s">
        <v>19</v>
      </c>
    </row>
    <row r="4" spans="1:12">
      <c r="A4" s="4">
        <v>2</v>
      </c>
      <c r="B4" s="3"/>
      <c r="C4" s="3"/>
      <c r="D4" s="3"/>
      <c r="E4" s="3"/>
      <c r="F4" s="3"/>
      <c r="G4" s="3"/>
      <c r="K4" s="2">
        <v>48</v>
      </c>
      <c r="L4" s="2">
        <v>250</v>
      </c>
    </row>
    <row r="5" spans="1:12">
      <c r="A5" s="4">
        <v>3</v>
      </c>
      <c r="B5" s="3"/>
      <c r="C5" s="3"/>
      <c r="D5" s="3"/>
      <c r="E5" s="3"/>
      <c r="F5" s="6"/>
      <c r="G5" s="3"/>
      <c r="K5" s="2">
        <v>52</v>
      </c>
      <c r="L5" s="2" t="s">
        <v>52</v>
      </c>
    </row>
    <row r="6" spans="1:12">
      <c r="A6" s="4">
        <v>4</v>
      </c>
      <c r="B6" s="5"/>
      <c r="C6" s="3"/>
      <c r="D6" s="5"/>
      <c r="E6" s="3"/>
      <c r="F6" s="5"/>
      <c r="G6" s="3"/>
      <c r="K6" s="2">
        <v>56</v>
      </c>
      <c r="L6" s="2" t="s">
        <v>51</v>
      </c>
    </row>
    <row r="7" spans="1:12">
      <c r="A7" s="4">
        <v>5</v>
      </c>
      <c r="B7" s="3"/>
      <c r="C7" s="3"/>
      <c r="D7" s="3"/>
      <c r="E7" s="3"/>
      <c r="F7" s="3"/>
      <c r="G7" s="3"/>
      <c r="K7" s="2">
        <v>60</v>
      </c>
      <c r="L7" s="2" t="s">
        <v>50</v>
      </c>
    </row>
    <row r="8" spans="1:12">
      <c r="K8" s="2">
        <v>67.5</v>
      </c>
      <c r="L8" s="2">
        <v>325</v>
      </c>
    </row>
    <row r="9" spans="1:12">
      <c r="K9" s="2">
        <v>75</v>
      </c>
      <c r="L9" s="2">
        <v>350</v>
      </c>
    </row>
    <row r="10" spans="1:12">
      <c r="K10" s="2">
        <v>82.5</v>
      </c>
      <c r="L10" s="2">
        <v>375</v>
      </c>
    </row>
    <row r="11" spans="1:12">
      <c r="K11" s="2">
        <v>90</v>
      </c>
      <c r="L11" s="2" t="s">
        <v>49</v>
      </c>
    </row>
    <row r="12" spans="1:12">
      <c r="K12" s="2" t="s">
        <v>12</v>
      </c>
      <c r="L12" s="2" t="s">
        <v>48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0" t="s">
        <v>9</v>
      </c>
      <c r="C14" s="139" t="s">
        <v>8</v>
      </c>
      <c r="D14" s="70" t="s">
        <v>6</v>
      </c>
      <c r="E14" s="70" t="s">
        <v>7</v>
      </c>
      <c r="F14" s="70" t="s">
        <v>6</v>
      </c>
      <c r="G14" s="140" t="s">
        <v>5</v>
      </c>
      <c r="H14"/>
      <c r="I14"/>
      <c r="J14"/>
      <c r="K14" t="s">
        <v>4</v>
      </c>
      <c r="L14" t="s">
        <v>3</v>
      </c>
    </row>
    <row r="15" spans="1:12">
      <c r="A15" s="118">
        <v>1</v>
      </c>
      <c r="B15" s="116"/>
      <c r="C15" s="116"/>
      <c r="D15" s="125"/>
      <c r="E15" s="144"/>
      <c r="F15" s="110"/>
      <c r="G15" s="135"/>
      <c r="H15"/>
      <c r="I15"/>
      <c r="J15"/>
      <c r="K15" s="74">
        <v>52</v>
      </c>
      <c r="L15" s="74">
        <v>410</v>
      </c>
    </row>
    <row r="16" spans="1:12">
      <c r="A16" s="118">
        <v>2</v>
      </c>
      <c r="B16" s="84"/>
      <c r="C16" s="81"/>
      <c r="D16" s="125"/>
      <c r="E16" s="144"/>
      <c r="F16" s="103"/>
      <c r="G16" s="143"/>
      <c r="H16"/>
      <c r="I16"/>
      <c r="J16"/>
      <c r="K16" s="74">
        <v>56</v>
      </c>
      <c r="L16" s="74">
        <v>435</v>
      </c>
    </row>
    <row r="17" spans="1:12">
      <c r="A17" s="118">
        <v>3</v>
      </c>
      <c r="B17" s="84"/>
      <c r="C17" s="81"/>
      <c r="D17" s="125"/>
      <c r="E17" s="144"/>
      <c r="F17" s="110"/>
      <c r="G17" s="143"/>
      <c r="H17"/>
      <c r="I17"/>
      <c r="J17"/>
      <c r="K17" s="74">
        <v>60</v>
      </c>
      <c r="L17" s="74">
        <v>460</v>
      </c>
    </row>
    <row r="18" spans="1:12">
      <c r="A18" s="118">
        <v>4</v>
      </c>
      <c r="B18" s="143"/>
      <c r="C18" s="85"/>
      <c r="D18" s="143"/>
      <c r="E18" s="144"/>
      <c r="F18" s="148"/>
      <c r="G18" s="143"/>
      <c r="H18"/>
      <c r="I18"/>
      <c r="J18"/>
      <c r="K18" s="74">
        <v>67.5</v>
      </c>
      <c r="L18" s="74">
        <v>500</v>
      </c>
    </row>
    <row r="19" spans="1:12">
      <c r="A19" s="118">
        <v>5</v>
      </c>
      <c r="B19" s="143"/>
      <c r="C19" s="143"/>
      <c r="D19" s="143"/>
      <c r="E19" s="144"/>
      <c r="F19" s="148"/>
      <c r="G19" s="143"/>
      <c r="H19"/>
      <c r="I19"/>
      <c r="J19"/>
      <c r="K19" s="74">
        <v>75</v>
      </c>
      <c r="L19" s="74">
        <v>540</v>
      </c>
    </row>
    <row r="20" spans="1:12">
      <c r="A20"/>
      <c r="B20"/>
      <c r="C20"/>
      <c r="D20"/>
      <c r="E20"/>
      <c r="F20"/>
      <c r="G20"/>
      <c r="H20"/>
      <c r="I20"/>
      <c r="J20"/>
      <c r="K20" s="74">
        <v>82.5</v>
      </c>
      <c r="L20" s="74" t="s">
        <v>146</v>
      </c>
    </row>
    <row r="21" spans="1:12">
      <c r="A21"/>
      <c r="B21"/>
      <c r="C21"/>
      <c r="D21"/>
      <c r="E21"/>
      <c r="F21"/>
      <c r="G21"/>
      <c r="H21"/>
      <c r="I21"/>
      <c r="J21"/>
      <c r="K21" s="74">
        <v>90</v>
      </c>
      <c r="L21" s="74" t="s">
        <v>147</v>
      </c>
    </row>
    <row r="22" spans="1:12">
      <c r="A22"/>
      <c r="B22"/>
      <c r="C22"/>
      <c r="D22"/>
      <c r="E22"/>
      <c r="F22"/>
      <c r="G22"/>
      <c r="H22"/>
      <c r="I22"/>
      <c r="J22"/>
      <c r="K22" s="74">
        <v>100</v>
      </c>
      <c r="L22" s="74" t="s">
        <v>148</v>
      </c>
    </row>
    <row r="23" spans="1:12">
      <c r="A23"/>
      <c r="B23"/>
      <c r="C23"/>
      <c r="D23"/>
      <c r="E23"/>
      <c r="F23"/>
      <c r="G23"/>
      <c r="H23"/>
      <c r="I23"/>
      <c r="J23"/>
      <c r="K23" s="74">
        <v>110</v>
      </c>
      <c r="L23" s="74">
        <v>670</v>
      </c>
    </row>
    <row r="24" spans="1:12">
      <c r="A24"/>
      <c r="B24"/>
      <c r="C24"/>
      <c r="D24"/>
      <c r="E24"/>
      <c r="F24"/>
      <c r="G24"/>
      <c r="H24"/>
      <c r="I24"/>
      <c r="J24"/>
      <c r="K24" s="74">
        <v>125</v>
      </c>
      <c r="L24" s="74" t="s">
        <v>149</v>
      </c>
    </row>
    <row r="25" spans="1:12">
      <c r="A25"/>
      <c r="B25"/>
      <c r="C25"/>
      <c r="D25"/>
      <c r="E25"/>
      <c r="F25"/>
      <c r="G25"/>
      <c r="H25"/>
      <c r="I25"/>
      <c r="J25"/>
      <c r="K25" s="74">
        <v>140</v>
      </c>
      <c r="L25" s="74" t="s">
        <v>150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>
        <v>740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2:N16"/>
  <sheetViews>
    <sheetView workbookViewId="0">
      <selection activeCell="F46" sqref="F46"/>
    </sheetView>
  </sheetViews>
  <sheetFormatPr baseColWidth="10" defaultColWidth="11.5" defaultRowHeight="14" x14ac:dyDescent="0"/>
  <cols>
    <col min="1" max="1" width="4.33203125" style="1" customWidth="1"/>
    <col min="2" max="2" width="18.5" style="1" customWidth="1"/>
    <col min="3" max="3" width="16.33203125" style="1" customWidth="1"/>
    <col min="4" max="4" width="11.5" style="1"/>
    <col min="5" max="5" width="31.1640625" style="1" customWidth="1"/>
    <col min="6" max="16384" width="11.5" style="1"/>
  </cols>
  <sheetData>
    <row r="2" spans="1:14" ht="18">
      <c r="B2" s="204" t="s">
        <v>68</v>
      </c>
      <c r="C2" s="205"/>
    </row>
    <row r="3" spans="1:14">
      <c r="A3" s="4" t="s">
        <v>10</v>
      </c>
      <c r="B3" s="9" t="s">
        <v>9</v>
      </c>
      <c r="C3" s="9" t="s">
        <v>202</v>
      </c>
      <c r="D3" s="9" t="s">
        <v>7</v>
      </c>
      <c r="E3" s="8" t="s">
        <v>5</v>
      </c>
      <c r="G3" s="1" t="s">
        <v>4</v>
      </c>
      <c r="H3" s="1" t="s">
        <v>3</v>
      </c>
    </row>
    <row r="4" spans="1:14">
      <c r="A4" s="4">
        <v>1</v>
      </c>
      <c r="B4" s="3" t="s">
        <v>71</v>
      </c>
      <c r="C4" s="7">
        <v>68.099999999999994</v>
      </c>
      <c r="D4" s="7">
        <v>54</v>
      </c>
      <c r="E4" s="178" t="s">
        <v>201</v>
      </c>
      <c r="G4" s="2">
        <v>52</v>
      </c>
      <c r="H4" s="2">
        <v>36</v>
      </c>
      <c r="I4" s="2"/>
      <c r="J4" s="2"/>
    </row>
    <row r="5" spans="1:14">
      <c r="A5" s="4">
        <v>2</v>
      </c>
      <c r="B5" s="3"/>
      <c r="C5" s="3"/>
      <c r="D5" s="3"/>
      <c r="E5" s="3"/>
      <c r="G5" s="2">
        <v>60</v>
      </c>
      <c r="H5" s="2">
        <v>43.5</v>
      </c>
      <c r="I5" s="2"/>
      <c r="J5" s="2"/>
    </row>
    <row r="6" spans="1:14">
      <c r="A6" s="4">
        <v>3</v>
      </c>
      <c r="B6" s="3"/>
      <c r="C6" s="3"/>
      <c r="D6" s="3"/>
      <c r="E6" s="3"/>
      <c r="G6" s="2">
        <v>75</v>
      </c>
      <c r="H6" s="2">
        <v>48.5</v>
      </c>
      <c r="I6" s="2"/>
      <c r="J6" s="2"/>
    </row>
    <row r="7" spans="1:14">
      <c r="A7" s="4">
        <v>4</v>
      </c>
      <c r="B7" s="179"/>
      <c r="C7" s="179"/>
      <c r="D7" s="179"/>
      <c r="E7" s="179"/>
      <c r="G7" s="2" t="s">
        <v>0</v>
      </c>
      <c r="H7" s="2">
        <v>53.5</v>
      </c>
      <c r="I7" s="2"/>
      <c r="J7" s="2"/>
    </row>
    <row r="8" spans="1:14">
      <c r="A8" s="4">
        <v>5</v>
      </c>
      <c r="B8" s="179"/>
      <c r="C8" s="179"/>
      <c r="D8" s="179"/>
      <c r="E8" s="179"/>
      <c r="G8" s="2"/>
      <c r="H8" s="2"/>
      <c r="I8" s="2"/>
      <c r="J8" s="2"/>
    </row>
    <row r="9" spans="1:14">
      <c r="G9" s="2"/>
      <c r="H9" s="2"/>
      <c r="I9" s="2"/>
      <c r="J9" s="2"/>
    </row>
    <row r="10" spans="1:14" ht="18">
      <c r="B10" s="204" t="s">
        <v>70</v>
      </c>
      <c r="C10" s="204"/>
      <c r="G10" s="2"/>
      <c r="H10" s="2"/>
      <c r="I10" s="2"/>
      <c r="J10" s="2"/>
    </row>
    <row r="11" spans="1:14">
      <c r="A11" s="4" t="s">
        <v>10</v>
      </c>
      <c r="B11" s="9" t="s">
        <v>9</v>
      </c>
      <c r="C11" s="9" t="s">
        <v>202</v>
      </c>
      <c r="D11" s="9" t="s">
        <v>7</v>
      </c>
      <c r="E11" s="8" t="s">
        <v>5</v>
      </c>
      <c r="G11" s="2" t="s">
        <v>4</v>
      </c>
      <c r="H11" s="2" t="s">
        <v>3</v>
      </c>
      <c r="I11" s="176"/>
      <c r="J11" s="176"/>
      <c r="K11" s="176"/>
      <c r="L11" s="176"/>
      <c r="M11" s="176"/>
      <c r="N11" s="176"/>
    </row>
    <row r="12" spans="1:14">
      <c r="A12" s="4">
        <v>1</v>
      </c>
      <c r="B12" s="3"/>
      <c r="C12" s="7"/>
      <c r="D12" s="7"/>
      <c r="E12" s="3"/>
      <c r="G12" s="2">
        <v>75</v>
      </c>
      <c r="H12" s="2" t="s">
        <v>187</v>
      </c>
      <c r="I12" s="176"/>
      <c r="J12" s="176"/>
      <c r="K12" s="176"/>
      <c r="L12" s="176"/>
      <c r="M12" s="176"/>
      <c r="N12" s="176"/>
    </row>
    <row r="13" spans="1:14">
      <c r="A13" s="4">
        <v>2</v>
      </c>
      <c r="B13" s="3"/>
      <c r="C13" s="3"/>
      <c r="D13" s="3"/>
      <c r="E13" s="3"/>
      <c r="G13" s="2">
        <v>100</v>
      </c>
      <c r="H13" s="1" t="s">
        <v>188</v>
      </c>
      <c r="I13" s="95"/>
      <c r="J13" s="95"/>
      <c r="K13" s="95"/>
      <c r="L13" s="95"/>
      <c r="M13" s="95"/>
      <c r="N13" s="95"/>
    </row>
    <row r="14" spans="1:14">
      <c r="A14" s="4">
        <v>3</v>
      </c>
      <c r="B14" s="3"/>
      <c r="C14" s="3"/>
      <c r="D14" s="3"/>
      <c r="E14" s="3"/>
      <c r="G14" s="2" t="s">
        <v>186</v>
      </c>
      <c r="H14" s="2" t="s">
        <v>189</v>
      </c>
    </row>
    <row r="15" spans="1:14">
      <c r="A15" s="4">
        <v>4</v>
      </c>
      <c r="B15" s="179"/>
      <c r="C15" s="179"/>
      <c r="D15" s="179"/>
      <c r="E15" s="179"/>
    </row>
    <row r="16" spans="1:14">
      <c r="A16" s="4">
        <v>5</v>
      </c>
      <c r="B16" s="179"/>
      <c r="C16" s="179"/>
      <c r="D16" s="179"/>
      <c r="E16" s="179"/>
    </row>
  </sheetData>
  <mergeCells count="2">
    <mergeCell ref="B2:C2"/>
    <mergeCell ref="B10:C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J46" sqref="J46"/>
    </sheetView>
  </sheetViews>
  <sheetFormatPr baseColWidth="10" defaultColWidth="8.83203125" defaultRowHeight="14" x14ac:dyDescent="0"/>
  <cols>
    <col min="1" max="1" width="4.83203125" style="1" customWidth="1"/>
    <col min="2" max="2" width="13.5" style="1" customWidth="1"/>
    <col min="3" max="3" width="7.5" style="1" customWidth="1"/>
    <col min="4" max="4" width="20.33203125" style="1" customWidth="1"/>
    <col min="5" max="5" width="13.5" style="1" customWidth="1"/>
    <col min="6" max="6" width="12.6640625" style="1" customWidth="1"/>
    <col min="7" max="7" width="44" style="1" customWidth="1"/>
    <col min="8" max="16384" width="8.8320312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2">
      <c r="A3" s="4">
        <v>1</v>
      </c>
      <c r="B3" s="3"/>
      <c r="C3" s="7"/>
      <c r="D3" s="3"/>
      <c r="E3" s="7"/>
      <c r="F3" s="3"/>
      <c r="G3" s="3"/>
      <c r="K3" s="2">
        <v>44</v>
      </c>
      <c r="L3" s="2" t="s">
        <v>46</v>
      </c>
    </row>
    <row r="4" spans="1:12">
      <c r="A4" s="4">
        <v>2</v>
      </c>
      <c r="B4" s="3"/>
      <c r="C4" s="3"/>
      <c r="D4" s="3"/>
      <c r="E4" s="3"/>
      <c r="F4" s="3"/>
      <c r="G4" s="3"/>
      <c r="K4" s="2">
        <v>48</v>
      </c>
      <c r="L4" s="2">
        <v>230</v>
      </c>
    </row>
    <row r="5" spans="1:12">
      <c r="A5" s="4">
        <v>3</v>
      </c>
      <c r="B5" s="3"/>
      <c r="C5" s="3"/>
      <c r="D5" s="3"/>
      <c r="E5" s="3"/>
      <c r="F5" s="6"/>
      <c r="G5" s="3"/>
      <c r="K5" s="2">
        <v>52</v>
      </c>
      <c r="L5" s="2">
        <v>245</v>
      </c>
    </row>
    <row r="6" spans="1:12">
      <c r="A6" s="4">
        <v>4</v>
      </c>
      <c r="B6" s="5"/>
      <c r="C6" s="3"/>
      <c r="D6" s="5"/>
      <c r="E6" s="3"/>
      <c r="F6" s="5"/>
      <c r="G6" s="3"/>
      <c r="K6" s="2">
        <v>56</v>
      </c>
      <c r="L6" s="2">
        <v>260</v>
      </c>
    </row>
    <row r="7" spans="1:12">
      <c r="A7" s="4">
        <v>5</v>
      </c>
      <c r="B7" s="3"/>
      <c r="C7" s="3"/>
      <c r="D7" s="3"/>
      <c r="E7" s="3"/>
      <c r="F7" s="3"/>
      <c r="G7" s="3"/>
      <c r="K7" s="2">
        <v>60</v>
      </c>
      <c r="L7" s="2">
        <v>275</v>
      </c>
    </row>
    <row r="8" spans="1:12">
      <c r="K8" s="2">
        <v>67.5</v>
      </c>
      <c r="L8" s="2">
        <v>300</v>
      </c>
    </row>
    <row r="9" spans="1:12">
      <c r="K9" s="2">
        <v>75</v>
      </c>
      <c r="L9" s="2" t="s">
        <v>53</v>
      </c>
    </row>
    <row r="10" spans="1:12">
      <c r="K10" s="2">
        <v>82.5</v>
      </c>
      <c r="L10" s="2">
        <v>345</v>
      </c>
    </row>
    <row r="11" spans="1:12">
      <c r="K11" s="2">
        <v>90</v>
      </c>
      <c r="L11" s="2">
        <v>365</v>
      </c>
    </row>
    <row r="12" spans="1:12">
      <c r="K12" s="2" t="s">
        <v>12</v>
      </c>
      <c r="L12" s="2">
        <v>385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0" t="s">
        <v>9</v>
      </c>
      <c r="C14" s="139" t="s">
        <v>8</v>
      </c>
      <c r="D14" s="70" t="s">
        <v>6</v>
      </c>
      <c r="E14" s="70" t="s">
        <v>7</v>
      </c>
      <c r="F14" s="70" t="s">
        <v>6</v>
      </c>
      <c r="G14" s="140" t="s">
        <v>5</v>
      </c>
      <c r="H14"/>
      <c r="I14"/>
      <c r="J14"/>
      <c r="K14" t="s">
        <v>4</v>
      </c>
      <c r="L14" t="s">
        <v>3</v>
      </c>
    </row>
    <row r="15" spans="1:12">
      <c r="A15" s="118">
        <v>1</v>
      </c>
      <c r="B15" s="116"/>
      <c r="C15" s="116"/>
      <c r="D15" s="125"/>
      <c r="E15" s="144"/>
      <c r="F15" s="110"/>
      <c r="G15" s="135"/>
      <c r="H15"/>
      <c r="I15"/>
      <c r="J15"/>
      <c r="K15" s="74">
        <v>52</v>
      </c>
      <c r="L15" s="74">
        <v>375</v>
      </c>
    </row>
    <row r="16" spans="1:12">
      <c r="A16" s="118">
        <v>2</v>
      </c>
      <c r="B16" s="84"/>
      <c r="C16" s="81"/>
      <c r="D16" s="125"/>
      <c r="E16" s="144"/>
      <c r="F16" s="103"/>
      <c r="G16" s="143"/>
      <c r="H16"/>
      <c r="I16"/>
      <c r="J16"/>
      <c r="K16" s="74">
        <v>56</v>
      </c>
      <c r="L16" s="74" t="s">
        <v>49</v>
      </c>
    </row>
    <row r="17" spans="1:12">
      <c r="A17" s="118">
        <v>3</v>
      </c>
      <c r="B17" s="84"/>
      <c r="C17" s="81"/>
      <c r="D17" s="125"/>
      <c r="E17" s="144"/>
      <c r="F17" s="110"/>
      <c r="G17" s="143"/>
      <c r="H17"/>
      <c r="I17"/>
      <c r="J17"/>
      <c r="K17" s="74">
        <v>60</v>
      </c>
      <c r="L17" s="74">
        <v>420</v>
      </c>
    </row>
    <row r="18" spans="1:12">
      <c r="A18" s="118">
        <v>4</v>
      </c>
      <c r="B18" s="143"/>
      <c r="C18" s="85"/>
      <c r="D18" s="143"/>
      <c r="E18" s="144"/>
      <c r="F18" s="148"/>
      <c r="G18" s="143"/>
      <c r="H18"/>
      <c r="I18"/>
      <c r="J18"/>
      <c r="K18" s="74">
        <v>67.5</v>
      </c>
      <c r="L18" s="74">
        <v>455</v>
      </c>
    </row>
    <row r="19" spans="1:12">
      <c r="A19" s="118">
        <v>5</v>
      </c>
      <c r="B19" s="143"/>
      <c r="C19" s="143"/>
      <c r="D19" s="143"/>
      <c r="E19" s="144"/>
      <c r="F19" s="148"/>
      <c r="G19" s="143"/>
      <c r="H19"/>
      <c r="I19"/>
      <c r="J19"/>
      <c r="K19" s="74">
        <v>75</v>
      </c>
      <c r="L19" s="74" t="s">
        <v>151</v>
      </c>
    </row>
    <row r="20" spans="1:12">
      <c r="A20"/>
      <c r="B20"/>
      <c r="C20"/>
      <c r="D20"/>
      <c r="E20"/>
      <c r="F20"/>
      <c r="G20"/>
      <c r="H20"/>
      <c r="I20"/>
      <c r="J20"/>
      <c r="K20" s="74">
        <v>82.5</v>
      </c>
      <c r="L20" s="74" t="s">
        <v>59</v>
      </c>
    </row>
    <row r="21" spans="1:12">
      <c r="A21"/>
      <c r="B21"/>
      <c r="C21"/>
      <c r="D21"/>
      <c r="E21"/>
      <c r="F21"/>
      <c r="G21"/>
      <c r="H21"/>
      <c r="I21"/>
      <c r="J21"/>
      <c r="K21" s="74">
        <v>90</v>
      </c>
      <c r="L21" s="74">
        <v>560</v>
      </c>
    </row>
    <row r="22" spans="1:12">
      <c r="A22"/>
      <c r="B22"/>
      <c r="C22"/>
      <c r="D22"/>
      <c r="E22"/>
      <c r="F22"/>
      <c r="G22"/>
      <c r="H22"/>
      <c r="I22"/>
      <c r="J22"/>
      <c r="K22" s="74">
        <v>100</v>
      </c>
      <c r="L22" s="74" t="s">
        <v>152</v>
      </c>
    </row>
    <row r="23" spans="1:12">
      <c r="A23"/>
      <c r="B23"/>
      <c r="C23"/>
      <c r="D23"/>
      <c r="E23"/>
      <c r="F23"/>
      <c r="G23"/>
      <c r="H23"/>
      <c r="I23"/>
      <c r="J23"/>
      <c r="K23" s="74">
        <v>110</v>
      </c>
      <c r="L23" s="74">
        <v>610</v>
      </c>
    </row>
    <row r="24" spans="1:12">
      <c r="A24"/>
      <c r="B24"/>
      <c r="C24"/>
      <c r="D24"/>
      <c r="E24"/>
      <c r="F24"/>
      <c r="G24"/>
      <c r="H24"/>
      <c r="I24"/>
      <c r="J24"/>
      <c r="K24" s="74">
        <v>125</v>
      </c>
      <c r="L24" s="74">
        <v>635</v>
      </c>
    </row>
    <row r="25" spans="1:12">
      <c r="A25"/>
      <c r="B25"/>
      <c r="C25"/>
      <c r="D25"/>
      <c r="E25"/>
      <c r="F25"/>
      <c r="G25"/>
      <c r="H25"/>
      <c r="I25"/>
      <c r="J25"/>
      <c r="K25" s="74">
        <v>140</v>
      </c>
      <c r="L25" s="74" t="s">
        <v>153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>
        <v>675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U26"/>
  <sheetViews>
    <sheetView workbookViewId="0">
      <selection activeCell="H6" sqref="H6"/>
    </sheetView>
  </sheetViews>
  <sheetFormatPr baseColWidth="10" defaultColWidth="8.83203125" defaultRowHeight="14" x14ac:dyDescent="0"/>
  <cols>
    <col min="1" max="1" width="4.33203125" customWidth="1"/>
    <col min="2" max="2" width="23.1640625" customWidth="1"/>
    <col min="4" max="4" width="13" customWidth="1"/>
    <col min="5" max="5" width="10.83203125" customWidth="1"/>
    <col min="6" max="6" width="13.5" customWidth="1"/>
    <col min="7" max="7" width="41.1640625" customWidth="1"/>
    <col min="11" max="11" width="12" customWidth="1"/>
  </cols>
  <sheetData>
    <row r="1" spans="1:21" ht="18">
      <c r="A1" s="1"/>
      <c r="B1" s="204" t="s">
        <v>68</v>
      </c>
      <c r="C1" s="204"/>
      <c r="D1" s="204"/>
      <c r="E1" s="204"/>
      <c r="F1" s="204"/>
      <c r="G1" s="204"/>
      <c r="H1" s="1"/>
      <c r="I1" s="1"/>
      <c r="J1" s="1"/>
      <c r="K1" s="1"/>
      <c r="L1" s="1"/>
    </row>
    <row r="2" spans="1:21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H2" s="1"/>
      <c r="I2" s="1"/>
      <c r="J2" s="1"/>
      <c r="K2" s="1" t="s">
        <v>4</v>
      </c>
      <c r="L2" s="1" t="s">
        <v>3</v>
      </c>
      <c r="N2" s="95"/>
      <c r="O2" s="95"/>
      <c r="P2" s="95"/>
      <c r="Q2" s="95"/>
      <c r="R2" s="95"/>
      <c r="S2" s="95"/>
      <c r="T2" s="95"/>
      <c r="U2" s="95"/>
    </row>
    <row r="3" spans="1:21">
      <c r="A3" s="4">
        <v>1</v>
      </c>
      <c r="B3" s="3"/>
      <c r="C3" s="7"/>
      <c r="D3" s="3"/>
      <c r="E3" s="7"/>
      <c r="F3" s="3"/>
      <c r="G3" s="3"/>
      <c r="H3" s="1"/>
      <c r="I3" s="1"/>
      <c r="J3" s="1"/>
      <c r="K3" s="2">
        <v>44</v>
      </c>
      <c r="L3" s="74">
        <v>410</v>
      </c>
      <c r="N3" s="176"/>
      <c r="O3" s="176"/>
      <c r="P3" s="176"/>
      <c r="Q3" s="176"/>
      <c r="R3" s="176"/>
      <c r="S3" s="176"/>
      <c r="T3" s="176"/>
      <c r="U3" s="176"/>
    </row>
    <row r="4" spans="1:21">
      <c r="A4" s="4">
        <v>2</v>
      </c>
      <c r="B4" s="3"/>
      <c r="C4" s="3"/>
      <c r="D4" s="3"/>
      <c r="E4" s="3"/>
      <c r="F4" s="3"/>
      <c r="G4" s="3"/>
      <c r="H4" s="1"/>
      <c r="I4" s="1"/>
      <c r="J4" s="1"/>
      <c r="K4" s="2">
        <v>48</v>
      </c>
      <c r="L4" s="74">
        <v>445</v>
      </c>
      <c r="N4" s="176"/>
      <c r="O4" s="176"/>
      <c r="P4" s="176"/>
      <c r="Q4" s="176"/>
      <c r="R4" s="176"/>
      <c r="S4" s="176"/>
      <c r="T4" s="176"/>
      <c r="U4" s="176"/>
    </row>
    <row r="5" spans="1:21">
      <c r="A5" s="4">
        <v>3</v>
      </c>
      <c r="B5" s="3"/>
      <c r="C5" s="3"/>
      <c r="D5" s="3"/>
      <c r="E5" s="3"/>
      <c r="F5" s="6"/>
      <c r="G5" s="3"/>
      <c r="H5" s="1"/>
      <c r="I5" s="1"/>
      <c r="J5" s="1"/>
      <c r="K5" s="2">
        <v>52</v>
      </c>
      <c r="L5" s="74" t="s">
        <v>55</v>
      </c>
      <c r="N5" s="176"/>
      <c r="O5" s="176"/>
      <c r="P5" s="176"/>
      <c r="Q5" s="176"/>
      <c r="R5" s="176"/>
      <c r="S5" s="176"/>
      <c r="T5" s="176"/>
      <c r="U5" s="176"/>
    </row>
    <row r="6" spans="1:21">
      <c r="A6" s="4">
        <v>4</v>
      </c>
      <c r="B6" s="5"/>
      <c r="C6" s="3"/>
      <c r="D6" s="5"/>
      <c r="E6" s="3"/>
      <c r="F6" s="5"/>
      <c r="G6" s="3"/>
      <c r="H6" s="1"/>
      <c r="I6" s="1"/>
      <c r="J6" s="1"/>
      <c r="K6" s="2">
        <v>56</v>
      </c>
      <c r="L6" s="74">
        <v>515</v>
      </c>
      <c r="N6" s="176"/>
      <c r="O6" s="176"/>
      <c r="P6" s="176"/>
      <c r="Q6" s="176"/>
      <c r="R6" s="176"/>
      <c r="S6" s="176"/>
      <c r="T6" s="176"/>
      <c r="U6" s="176"/>
    </row>
    <row r="7" spans="1:21">
      <c r="A7" s="4">
        <v>5</v>
      </c>
      <c r="B7" s="3"/>
      <c r="C7" s="3"/>
      <c r="D7" s="3"/>
      <c r="E7" s="3"/>
      <c r="F7" s="3"/>
      <c r="G7" s="3"/>
      <c r="H7" s="1"/>
      <c r="I7" s="1"/>
      <c r="J7" s="1"/>
      <c r="K7" s="2">
        <v>60</v>
      </c>
      <c r="L7" s="74">
        <v>545</v>
      </c>
      <c r="N7" s="176"/>
      <c r="O7" s="176"/>
      <c r="P7" s="176"/>
      <c r="Q7" s="176"/>
      <c r="R7" s="176"/>
      <c r="S7" s="176"/>
      <c r="T7" s="176"/>
      <c r="U7" s="176"/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2">
        <v>67.5</v>
      </c>
      <c r="L8" s="74" t="s">
        <v>152</v>
      </c>
      <c r="N8" s="176"/>
      <c r="O8" s="176"/>
      <c r="P8" s="176"/>
      <c r="Q8" s="176"/>
      <c r="R8" s="176"/>
      <c r="S8" s="176"/>
      <c r="T8" s="176"/>
      <c r="U8" s="176"/>
    </row>
    <row r="9" spans="1:21">
      <c r="A9" s="1"/>
      <c r="B9" s="1"/>
      <c r="C9" s="1"/>
      <c r="D9" s="1"/>
      <c r="E9" s="1"/>
      <c r="F9" s="1"/>
      <c r="G9" s="1"/>
      <c r="H9" s="1"/>
      <c r="I9" s="1"/>
      <c r="J9" s="1"/>
      <c r="K9" s="2">
        <v>75</v>
      </c>
      <c r="L9" s="74" t="s">
        <v>177</v>
      </c>
      <c r="N9" s="176"/>
      <c r="O9" s="176"/>
      <c r="P9" s="176"/>
      <c r="Q9" s="176"/>
      <c r="R9" s="176"/>
      <c r="S9" s="176"/>
      <c r="T9" s="176"/>
      <c r="U9" s="176"/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2">
        <v>82.5</v>
      </c>
      <c r="L10" s="74">
        <v>650</v>
      </c>
      <c r="N10" s="176"/>
      <c r="O10" s="176"/>
      <c r="P10" s="176"/>
      <c r="Q10" s="176"/>
      <c r="R10" s="176"/>
      <c r="S10" s="176"/>
      <c r="T10" s="176"/>
      <c r="U10" s="176"/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2">
        <v>90</v>
      </c>
      <c r="L11" s="74">
        <v>675</v>
      </c>
      <c r="N11" s="176"/>
      <c r="O11" s="176"/>
      <c r="P11" s="176"/>
      <c r="Q11" s="176"/>
      <c r="R11" s="176"/>
      <c r="S11" s="176"/>
      <c r="T11" s="176"/>
      <c r="U11" s="176"/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2" t="s">
        <v>12</v>
      </c>
      <c r="L12" s="74" t="s">
        <v>178</v>
      </c>
      <c r="N12" s="176"/>
      <c r="O12" s="176"/>
      <c r="P12" s="95"/>
      <c r="Q12" s="95"/>
      <c r="R12" s="95"/>
      <c r="S12" s="95"/>
      <c r="T12" s="95"/>
      <c r="U12" s="95"/>
    </row>
    <row r="13" spans="1:21" ht="18">
      <c r="A13" s="204" t="s">
        <v>70</v>
      </c>
      <c r="B13" s="204"/>
      <c r="C13" s="204"/>
      <c r="D13" s="204"/>
      <c r="E13" s="204"/>
      <c r="F13" s="204"/>
    </row>
    <row r="14" spans="1:21">
      <c r="A14" s="70" t="s">
        <v>10</v>
      </c>
      <c r="B14" s="70" t="s">
        <v>9</v>
      </c>
      <c r="C14" s="139" t="s">
        <v>8</v>
      </c>
      <c r="D14" s="70" t="s">
        <v>6</v>
      </c>
      <c r="E14" s="70" t="s">
        <v>7</v>
      </c>
      <c r="F14" s="70" t="s">
        <v>6</v>
      </c>
      <c r="G14" s="140" t="s">
        <v>5</v>
      </c>
      <c r="K14" t="s">
        <v>4</v>
      </c>
      <c r="L14" t="s">
        <v>3</v>
      </c>
      <c r="N14" s="95"/>
      <c r="O14" s="95"/>
      <c r="P14" s="95"/>
      <c r="Q14" s="95"/>
      <c r="R14" s="95"/>
      <c r="S14" s="95"/>
      <c r="T14" s="95"/>
      <c r="U14" s="95"/>
    </row>
    <row r="15" spans="1:21">
      <c r="A15" s="118">
        <v>1</v>
      </c>
      <c r="B15" s="116"/>
      <c r="C15" s="116"/>
      <c r="D15" s="125"/>
      <c r="E15" s="144"/>
      <c r="F15" s="110"/>
      <c r="G15" s="135"/>
      <c r="K15" s="74">
        <v>52</v>
      </c>
      <c r="L15" s="74">
        <v>605</v>
      </c>
      <c r="N15" s="176"/>
      <c r="O15" s="176"/>
      <c r="P15" s="176"/>
      <c r="Q15" s="176"/>
      <c r="R15" s="176"/>
      <c r="S15" s="176"/>
      <c r="T15" s="176"/>
      <c r="U15" s="176"/>
    </row>
    <row r="16" spans="1:21">
      <c r="A16" s="118">
        <v>2</v>
      </c>
      <c r="B16" s="84"/>
      <c r="C16" s="81"/>
      <c r="D16" s="125"/>
      <c r="E16" s="144"/>
      <c r="F16" s="103"/>
      <c r="G16" s="143"/>
      <c r="K16" s="74">
        <v>56</v>
      </c>
      <c r="L16" s="74">
        <v>655</v>
      </c>
      <c r="N16" s="176"/>
      <c r="O16" s="176"/>
      <c r="P16" s="176"/>
      <c r="Q16" s="176"/>
      <c r="R16" s="176"/>
      <c r="S16" s="176"/>
      <c r="T16" s="176"/>
      <c r="U16" s="176"/>
    </row>
    <row r="17" spans="1:21">
      <c r="A17" s="118">
        <v>3</v>
      </c>
      <c r="B17" s="84"/>
      <c r="C17" s="81"/>
      <c r="D17" s="125"/>
      <c r="E17" s="144"/>
      <c r="F17" s="110"/>
      <c r="G17" s="143"/>
      <c r="K17" s="74">
        <v>60</v>
      </c>
      <c r="L17" s="74" t="s">
        <v>179</v>
      </c>
      <c r="N17" s="176"/>
      <c r="O17" s="176"/>
      <c r="P17" s="176"/>
      <c r="Q17" s="176"/>
      <c r="R17" s="176"/>
      <c r="S17" s="176"/>
      <c r="T17" s="176"/>
      <c r="U17" s="176"/>
    </row>
    <row r="18" spans="1:21">
      <c r="A18" s="118">
        <v>4</v>
      </c>
      <c r="B18" s="143"/>
      <c r="C18" s="85"/>
      <c r="D18" s="143"/>
      <c r="E18" s="144"/>
      <c r="F18" s="148"/>
      <c r="G18" s="143"/>
      <c r="K18" s="74">
        <v>67.5</v>
      </c>
      <c r="L18" s="74" t="s">
        <v>180</v>
      </c>
      <c r="N18" s="176"/>
      <c r="O18" s="176"/>
      <c r="P18" s="176"/>
      <c r="Q18" s="176"/>
      <c r="R18" s="176"/>
      <c r="S18" s="176"/>
      <c r="T18" s="176"/>
      <c r="U18" s="176"/>
    </row>
    <row r="19" spans="1:21">
      <c r="A19" s="118">
        <v>5</v>
      </c>
      <c r="B19" s="143"/>
      <c r="C19" s="143"/>
      <c r="D19" s="143"/>
      <c r="E19" s="144"/>
      <c r="F19" s="148"/>
      <c r="G19" s="143"/>
      <c r="K19" s="74">
        <v>75</v>
      </c>
      <c r="L19" s="74">
        <v>850</v>
      </c>
      <c r="N19" s="176"/>
      <c r="O19" s="176"/>
      <c r="P19" s="176"/>
      <c r="Q19" s="176"/>
      <c r="R19" s="176"/>
      <c r="S19" s="176"/>
      <c r="T19" s="176"/>
      <c r="U19" s="176"/>
    </row>
    <row r="20" spans="1:21">
      <c r="K20" s="74">
        <v>82.5</v>
      </c>
      <c r="L20" s="74" t="s">
        <v>181</v>
      </c>
      <c r="N20" s="176"/>
      <c r="O20" s="176"/>
      <c r="P20" s="176"/>
      <c r="Q20" s="176"/>
      <c r="R20" s="176"/>
      <c r="S20" s="176"/>
      <c r="T20" s="176"/>
      <c r="U20" s="176"/>
    </row>
    <row r="21" spans="1:21">
      <c r="K21" s="74">
        <v>90</v>
      </c>
      <c r="L21" s="74">
        <v>955</v>
      </c>
      <c r="N21" s="176"/>
      <c r="O21" s="176"/>
      <c r="P21" s="176"/>
      <c r="Q21" s="176"/>
      <c r="R21" s="176"/>
      <c r="S21" s="176"/>
      <c r="T21" s="176"/>
      <c r="U21" s="176"/>
    </row>
    <row r="22" spans="1:21">
      <c r="K22" s="74">
        <v>100</v>
      </c>
      <c r="L22" s="74">
        <v>1005</v>
      </c>
      <c r="N22" s="176"/>
      <c r="O22" s="176"/>
      <c r="P22" s="176"/>
      <c r="Q22" s="176"/>
      <c r="R22" s="176"/>
      <c r="S22" s="176"/>
      <c r="T22" s="176"/>
      <c r="U22" s="176"/>
    </row>
    <row r="23" spans="1:21">
      <c r="K23" s="74">
        <v>110</v>
      </c>
      <c r="L23" s="74">
        <v>1045</v>
      </c>
      <c r="N23" s="176"/>
      <c r="O23" s="176"/>
      <c r="P23" s="176"/>
      <c r="Q23" s="176"/>
      <c r="R23" s="176"/>
      <c r="S23" s="176"/>
      <c r="T23" s="176"/>
      <c r="U23" s="176"/>
    </row>
    <row r="24" spans="1:21">
      <c r="K24" s="74">
        <v>125</v>
      </c>
      <c r="L24" s="74" t="s">
        <v>182</v>
      </c>
      <c r="N24" s="176"/>
      <c r="O24" s="176"/>
      <c r="P24" s="176"/>
      <c r="Q24" s="176"/>
      <c r="R24" s="176"/>
      <c r="S24" s="176"/>
      <c r="T24" s="176"/>
      <c r="U24" s="176"/>
    </row>
    <row r="25" spans="1:21">
      <c r="K25" s="74">
        <v>140</v>
      </c>
      <c r="L25" s="74" t="s">
        <v>183</v>
      </c>
      <c r="N25" s="176"/>
      <c r="O25" s="176"/>
      <c r="P25" s="176"/>
      <c r="Q25" s="176"/>
      <c r="R25" s="176"/>
      <c r="S25" s="176"/>
      <c r="T25" s="176"/>
      <c r="U25" s="176"/>
    </row>
    <row r="26" spans="1:21">
      <c r="K26" s="74" t="s">
        <v>75</v>
      </c>
      <c r="L26" s="74">
        <v>1155</v>
      </c>
      <c r="N26" s="176"/>
      <c r="O26" s="176"/>
      <c r="P26" s="95"/>
      <c r="Q26" s="95"/>
      <c r="R26" s="95"/>
      <c r="S26" s="95"/>
      <c r="T26" s="95"/>
      <c r="U26" s="95"/>
    </row>
  </sheetData>
  <mergeCells count="2">
    <mergeCell ref="A13:F13"/>
    <mergeCell ref="B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G38" sqref="G38"/>
    </sheetView>
  </sheetViews>
  <sheetFormatPr baseColWidth="10" defaultColWidth="8.83203125" defaultRowHeight="14" x14ac:dyDescent="0"/>
  <cols>
    <col min="1" max="1" width="3.5" style="1" customWidth="1"/>
    <col min="2" max="2" width="20.5" style="1" customWidth="1"/>
    <col min="3" max="3" width="8.83203125" style="1"/>
    <col min="4" max="4" width="11.5" style="1" customWidth="1"/>
    <col min="5" max="5" width="8.83203125" style="1"/>
    <col min="6" max="6" width="14.83203125" style="1" customWidth="1"/>
    <col min="7" max="7" width="32.6640625" style="1" customWidth="1"/>
    <col min="8" max="16384" width="8.8320312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2">
      <c r="A3" s="4">
        <v>1</v>
      </c>
      <c r="B3" s="22"/>
      <c r="C3" s="22"/>
      <c r="D3" s="3"/>
      <c r="E3" s="7"/>
      <c r="F3" s="17"/>
      <c r="G3" s="16"/>
      <c r="K3" s="2">
        <v>44</v>
      </c>
      <c r="L3" s="2">
        <v>380</v>
      </c>
    </row>
    <row r="4" spans="1:12">
      <c r="A4" s="4">
        <v>2</v>
      </c>
      <c r="B4" s="3"/>
      <c r="C4" s="3"/>
      <c r="D4" s="60"/>
      <c r="E4" s="7"/>
      <c r="F4" s="60"/>
      <c r="G4" s="16"/>
      <c r="K4" s="2">
        <v>48</v>
      </c>
      <c r="L4" s="2" t="s">
        <v>57</v>
      </c>
    </row>
    <row r="5" spans="1:12">
      <c r="A5" s="4">
        <v>3</v>
      </c>
      <c r="B5" s="3"/>
      <c r="C5" s="3"/>
      <c r="D5" s="3"/>
      <c r="E5" s="3"/>
      <c r="F5" s="6"/>
      <c r="G5" s="3"/>
      <c r="K5" s="2">
        <v>52</v>
      </c>
      <c r="L5" s="2" t="s">
        <v>56</v>
      </c>
    </row>
    <row r="6" spans="1:12">
      <c r="A6" s="4">
        <v>4</v>
      </c>
      <c r="B6" s="5"/>
      <c r="C6" s="3"/>
      <c r="D6" s="5"/>
      <c r="E6" s="3"/>
      <c r="F6" s="5"/>
      <c r="G6" s="3"/>
      <c r="K6" s="2">
        <v>56</v>
      </c>
      <c r="L6" s="2" t="s">
        <v>55</v>
      </c>
    </row>
    <row r="7" spans="1:12">
      <c r="A7" s="4">
        <v>5</v>
      </c>
      <c r="B7" s="3"/>
      <c r="C7" s="3"/>
      <c r="D7" s="3"/>
      <c r="E7" s="3"/>
      <c r="F7" s="3"/>
      <c r="G7" s="3"/>
      <c r="K7" s="2">
        <v>60</v>
      </c>
      <c r="L7" s="2">
        <v>505</v>
      </c>
    </row>
    <row r="8" spans="1:12">
      <c r="K8" s="2">
        <v>67.5</v>
      </c>
      <c r="L8" s="2">
        <v>545</v>
      </c>
    </row>
    <row r="9" spans="1:12">
      <c r="K9" s="2">
        <v>75</v>
      </c>
      <c r="L9" s="2">
        <v>580</v>
      </c>
    </row>
    <row r="10" spans="1:12">
      <c r="K10" s="2">
        <v>82.5</v>
      </c>
      <c r="L10" s="2" t="s">
        <v>54</v>
      </c>
    </row>
    <row r="11" spans="1:12">
      <c r="K11" s="2">
        <v>90</v>
      </c>
      <c r="L11" s="2">
        <v>625</v>
      </c>
    </row>
    <row r="12" spans="1:12">
      <c r="K12" s="2" t="s">
        <v>12</v>
      </c>
      <c r="L12" s="2">
        <v>635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0" t="s">
        <v>9</v>
      </c>
      <c r="C14" s="139" t="s">
        <v>8</v>
      </c>
      <c r="D14" s="70" t="s">
        <v>6</v>
      </c>
      <c r="E14" s="70" t="s">
        <v>7</v>
      </c>
      <c r="F14" s="70" t="s">
        <v>6</v>
      </c>
      <c r="G14" s="140" t="s">
        <v>5</v>
      </c>
      <c r="H14"/>
      <c r="I14"/>
      <c r="J14"/>
      <c r="K14" t="s">
        <v>4</v>
      </c>
      <c r="L14" t="s">
        <v>3</v>
      </c>
    </row>
    <row r="15" spans="1:12">
      <c r="A15" s="70">
        <v>1</v>
      </c>
      <c r="B15" s="109"/>
      <c r="C15" s="109"/>
      <c r="D15" s="82"/>
      <c r="E15" s="98"/>
      <c r="F15" s="168"/>
      <c r="G15" s="83"/>
      <c r="H15"/>
      <c r="I15"/>
      <c r="J15"/>
      <c r="K15" s="74">
        <v>52</v>
      </c>
      <c r="L15" s="74" t="s">
        <v>146</v>
      </c>
    </row>
    <row r="16" spans="1:12">
      <c r="A16" s="70">
        <v>2</v>
      </c>
      <c r="B16" s="109"/>
      <c r="C16" s="109"/>
      <c r="D16" s="82"/>
      <c r="E16" s="120"/>
      <c r="F16" s="169"/>
      <c r="G16" s="83"/>
      <c r="H16"/>
      <c r="I16"/>
      <c r="J16"/>
      <c r="K16" s="74">
        <v>56</v>
      </c>
      <c r="L16" s="74">
        <v>625</v>
      </c>
    </row>
    <row r="17" spans="1:12">
      <c r="A17" s="70">
        <v>3</v>
      </c>
      <c r="B17" s="109"/>
      <c r="C17" s="109"/>
      <c r="D17" s="82"/>
      <c r="E17" s="82"/>
      <c r="F17" s="170"/>
      <c r="G17" s="83"/>
      <c r="H17"/>
      <c r="I17"/>
      <c r="J17"/>
      <c r="K17" s="74">
        <v>60</v>
      </c>
      <c r="L17" s="74">
        <v>670</v>
      </c>
    </row>
    <row r="18" spans="1:12">
      <c r="A18" s="70">
        <v>4</v>
      </c>
      <c r="B18" s="82"/>
      <c r="C18" s="80"/>
      <c r="D18" s="82"/>
      <c r="E18" s="120"/>
      <c r="F18" s="82"/>
      <c r="G18" s="83"/>
      <c r="H18"/>
      <c r="I18"/>
      <c r="J18"/>
      <c r="K18" s="74">
        <v>67.5</v>
      </c>
      <c r="L18" s="74" t="s">
        <v>154</v>
      </c>
    </row>
    <row r="19" spans="1:12">
      <c r="A19" s="70">
        <v>5</v>
      </c>
      <c r="B19" s="82"/>
      <c r="C19" s="80"/>
      <c r="D19" s="82"/>
      <c r="E19" s="120"/>
      <c r="F19" s="171"/>
      <c r="G19" s="82"/>
      <c r="H19"/>
      <c r="I19"/>
      <c r="J19"/>
      <c r="K19" s="74">
        <v>75</v>
      </c>
      <c r="L19" s="74" t="s">
        <v>155</v>
      </c>
    </row>
    <row r="20" spans="1:12">
      <c r="A20"/>
      <c r="B20" s="115"/>
      <c r="C20" s="115"/>
      <c r="D20" s="115"/>
      <c r="E20" s="115"/>
      <c r="F20" s="115"/>
      <c r="G20" s="115"/>
      <c r="H20"/>
      <c r="I20"/>
      <c r="J20"/>
      <c r="K20" s="74">
        <v>82.5</v>
      </c>
      <c r="L20" s="74">
        <v>865</v>
      </c>
    </row>
    <row r="21" spans="1:12">
      <c r="A21"/>
      <c r="B21" s="115"/>
      <c r="C21" s="115"/>
      <c r="D21" s="115"/>
      <c r="E21" s="115"/>
      <c r="F21" s="115"/>
      <c r="G21" s="115"/>
      <c r="H21"/>
      <c r="I21"/>
      <c r="J21"/>
      <c r="K21" s="74">
        <v>90</v>
      </c>
      <c r="L21" s="74">
        <v>910</v>
      </c>
    </row>
    <row r="22" spans="1:12">
      <c r="A22"/>
      <c r="B22"/>
      <c r="C22"/>
      <c r="D22"/>
      <c r="E22"/>
      <c r="F22"/>
      <c r="G22"/>
      <c r="H22"/>
      <c r="I22"/>
      <c r="J22"/>
      <c r="K22" s="74">
        <v>100</v>
      </c>
      <c r="L22" s="74">
        <v>960</v>
      </c>
    </row>
    <row r="23" spans="1:12">
      <c r="A23"/>
      <c r="B23"/>
      <c r="C23"/>
      <c r="D23"/>
      <c r="E23"/>
      <c r="F23"/>
      <c r="G23"/>
      <c r="H23"/>
      <c r="I23"/>
      <c r="J23"/>
      <c r="K23" s="74">
        <v>110</v>
      </c>
      <c r="L23" s="74" t="s">
        <v>156</v>
      </c>
    </row>
    <row r="24" spans="1:12">
      <c r="A24"/>
      <c r="B24"/>
      <c r="C24"/>
      <c r="D24"/>
      <c r="E24"/>
      <c r="F24"/>
      <c r="G24"/>
      <c r="H24"/>
      <c r="I24"/>
      <c r="J24"/>
      <c r="K24" s="74">
        <v>125</v>
      </c>
      <c r="L24" s="74" t="s">
        <v>157</v>
      </c>
    </row>
    <row r="25" spans="1:12">
      <c r="A25"/>
      <c r="B25"/>
      <c r="C25"/>
      <c r="D25"/>
      <c r="E25"/>
      <c r="F25"/>
      <c r="G25"/>
      <c r="H25"/>
      <c r="I25"/>
      <c r="J25"/>
      <c r="K25" s="74">
        <v>140</v>
      </c>
      <c r="L25" s="74" t="s">
        <v>158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 t="s">
        <v>159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G34" sqref="G34"/>
    </sheetView>
  </sheetViews>
  <sheetFormatPr baseColWidth="10" defaultColWidth="11.5" defaultRowHeight="14" x14ac:dyDescent="0"/>
  <cols>
    <col min="1" max="1" width="3.5" style="1" customWidth="1"/>
    <col min="2" max="2" width="17.6640625" style="1" customWidth="1"/>
    <col min="3" max="3" width="7.33203125" style="1" customWidth="1"/>
    <col min="4" max="4" width="12.5" style="1" customWidth="1"/>
    <col min="5" max="5" width="11.5" style="1"/>
    <col min="6" max="6" width="12" style="1" customWidth="1"/>
    <col min="7" max="7" width="39.83203125" style="1" customWidth="1"/>
    <col min="8" max="16384" width="11.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2">
      <c r="A3" s="4">
        <v>1</v>
      </c>
      <c r="B3" s="67" t="s">
        <v>63</v>
      </c>
      <c r="C3" s="36" t="s">
        <v>62</v>
      </c>
      <c r="D3" s="59" t="s">
        <v>61</v>
      </c>
      <c r="E3" s="66">
        <v>600</v>
      </c>
      <c r="F3" s="65" t="s">
        <v>60</v>
      </c>
      <c r="G3" s="61" t="s">
        <v>24</v>
      </c>
      <c r="K3" s="2">
        <v>44</v>
      </c>
      <c r="L3" s="2">
        <v>345</v>
      </c>
    </row>
    <row r="4" spans="1:12">
      <c r="A4" s="4">
        <v>2</v>
      </c>
      <c r="B4" s="61"/>
      <c r="C4" s="64"/>
      <c r="D4" s="63"/>
      <c r="E4" s="63"/>
      <c r="F4" s="62"/>
      <c r="G4" s="61"/>
      <c r="K4" s="2">
        <v>48</v>
      </c>
      <c r="L4" s="2">
        <v>380</v>
      </c>
    </row>
    <row r="5" spans="1:12">
      <c r="A5" s="4">
        <v>3</v>
      </c>
      <c r="B5" s="3"/>
      <c r="C5" s="20"/>
      <c r="D5" s="20"/>
      <c r="E5" s="3"/>
      <c r="F5" s="19"/>
      <c r="G5" s="16"/>
      <c r="K5" s="2">
        <v>52</v>
      </c>
      <c r="L5" s="2">
        <v>410</v>
      </c>
    </row>
    <row r="6" spans="1:12">
      <c r="A6" s="4">
        <v>4</v>
      </c>
      <c r="B6" s="20"/>
      <c r="C6" s="3"/>
      <c r="D6" s="5"/>
      <c r="E6" s="7"/>
      <c r="F6" s="12"/>
      <c r="G6" s="16"/>
      <c r="K6" s="2">
        <v>56</v>
      </c>
      <c r="L6" s="2">
        <v>435</v>
      </c>
    </row>
    <row r="7" spans="1:12">
      <c r="A7" s="4">
        <v>5</v>
      </c>
      <c r="B7" s="20"/>
      <c r="C7" s="3"/>
      <c r="D7" s="5"/>
      <c r="E7" s="7"/>
      <c r="F7" s="12"/>
      <c r="G7" s="16"/>
      <c r="K7" s="2">
        <v>60</v>
      </c>
      <c r="L7" s="2">
        <v>465</v>
      </c>
    </row>
    <row r="8" spans="1:12">
      <c r="A8" s="18"/>
      <c r="B8" s="53"/>
      <c r="C8" s="53"/>
      <c r="D8" s="53"/>
      <c r="E8" s="53"/>
      <c r="F8" s="53"/>
      <c r="G8" s="18"/>
      <c r="K8" s="2">
        <v>67.5</v>
      </c>
      <c r="L8" s="2">
        <v>500</v>
      </c>
    </row>
    <row r="9" spans="1:12">
      <c r="A9" s="18"/>
      <c r="B9" s="53"/>
      <c r="C9" s="53"/>
      <c r="D9" s="52"/>
      <c r="E9" s="53"/>
      <c r="F9" s="52"/>
      <c r="G9" s="18"/>
      <c r="K9" s="2">
        <v>75</v>
      </c>
      <c r="L9" s="2" t="s">
        <v>59</v>
      </c>
    </row>
    <row r="10" spans="1:12">
      <c r="K10" s="2">
        <v>82.5</v>
      </c>
      <c r="L10" s="2" t="s">
        <v>58</v>
      </c>
    </row>
    <row r="11" spans="1:12">
      <c r="K11" s="2">
        <v>90</v>
      </c>
      <c r="L11" s="2">
        <v>570</v>
      </c>
    </row>
    <row r="12" spans="1:12">
      <c r="K12" s="2" t="s">
        <v>12</v>
      </c>
      <c r="L12" s="2">
        <v>585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0" t="s">
        <v>9</v>
      </c>
      <c r="C14" s="139" t="s">
        <v>8</v>
      </c>
      <c r="D14" s="70" t="s">
        <v>6</v>
      </c>
      <c r="E14" s="70" t="s">
        <v>7</v>
      </c>
      <c r="F14" s="70" t="s">
        <v>6</v>
      </c>
      <c r="G14" s="140" t="s">
        <v>5</v>
      </c>
      <c r="H14"/>
      <c r="I14"/>
      <c r="J14"/>
      <c r="K14" s="74" t="s">
        <v>4</v>
      </c>
      <c r="L14" t="s">
        <v>3</v>
      </c>
    </row>
    <row r="15" spans="1:12">
      <c r="A15" s="70">
        <v>1</v>
      </c>
      <c r="B15" s="116" t="s">
        <v>160</v>
      </c>
      <c r="C15" s="116" t="s">
        <v>161</v>
      </c>
      <c r="D15" s="165" t="s">
        <v>162</v>
      </c>
      <c r="E15" s="84" t="s">
        <v>198</v>
      </c>
      <c r="F15" s="110" t="s">
        <v>163</v>
      </c>
      <c r="G15" s="83" t="s">
        <v>24</v>
      </c>
      <c r="H15"/>
      <c r="I15"/>
      <c r="J15"/>
      <c r="K15" s="74">
        <v>52</v>
      </c>
      <c r="L15" s="74">
        <v>530</v>
      </c>
    </row>
    <row r="16" spans="1:12">
      <c r="A16" s="70">
        <v>2</v>
      </c>
      <c r="B16" s="116" t="s">
        <v>164</v>
      </c>
      <c r="C16" s="116" t="s">
        <v>165</v>
      </c>
      <c r="D16" s="125" t="s">
        <v>200</v>
      </c>
      <c r="E16" s="84" t="s">
        <v>199</v>
      </c>
      <c r="F16" s="181" t="s">
        <v>166</v>
      </c>
      <c r="G16" s="83" t="s">
        <v>86</v>
      </c>
      <c r="H16"/>
      <c r="I16"/>
      <c r="J16"/>
      <c r="K16" s="74">
        <v>56</v>
      </c>
      <c r="L16" s="74">
        <v>575</v>
      </c>
    </row>
    <row r="17" spans="1:12">
      <c r="A17" s="70">
        <v>3</v>
      </c>
      <c r="B17" s="186" t="s">
        <v>206</v>
      </c>
      <c r="C17" s="116" t="s">
        <v>208</v>
      </c>
      <c r="D17" s="125" t="s">
        <v>209</v>
      </c>
      <c r="E17" s="165">
        <v>932.5</v>
      </c>
      <c r="F17" s="79" t="s">
        <v>210</v>
      </c>
      <c r="G17" s="83" t="s">
        <v>207</v>
      </c>
      <c r="H17"/>
      <c r="I17"/>
      <c r="J17"/>
      <c r="K17" s="74">
        <v>60</v>
      </c>
      <c r="L17" s="74" t="s">
        <v>167</v>
      </c>
    </row>
    <row r="18" spans="1:12">
      <c r="A18" s="70">
        <v>4</v>
      </c>
      <c r="B18" s="116"/>
      <c r="C18" s="116"/>
      <c r="D18" s="165"/>
      <c r="E18" s="152"/>
      <c r="F18" s="103"/>
      <c r="G18" s="83"/>
      <c r="H18"/>
      <c r="I18"/>
      <c r="J18"/>
      <c r="K18" s="74">
        <v>67.5</v>
      </c>
      <c r="L18" s="74">
        <v>690</v>
      </c>
    </row>
    <row r="19" spans="1:12">
      <c r="A19" s="166">
        <v>5</v>
      </c>
      <c r="B19" s="180"/>
      <c r="C19" s="116"/>
      <c r="D19" s="125"/>
      <c r="E19" s="165"/>
      <c r="F19" s="79"/>
      <c r="G19" s="83"/>
      <c r="H19"/>
      <c r="I19"/>
      <c r="J19"/>
      <c r="K19" s="74">
        <v>75</v>
      </c>
      <c r="L19" s="74">
        <v>755</v>
      </c>
    </row>
    <row r="20" spans="1:12">
      <c r="A20"/>
      <c r="B20" s="95"/>
      <c r="C20" s="95"/>
      <c r="D20" s="95"/>
      <c r="E20" s="95"/>
      <c r="F20" s="95"/>
      <c r="G20" s="95"/>
      <c r="H20"/>
      <c r="I20"/>
      <c r="J20"/>
      <c r="K20" s="74">
        <v>82.5</v>
      </c>
      <c r="L20" s="74">
        <v>805</v>
      </c>
    </row>
    <row r="21" spans="1:12">
      <c r="A21"/>
      <c r="B21" s="95"/>
      <c r="C21" s="95"/>
      <c r="D21" s="95"/>
      <c r="E21" s="95"/>
      <c r="F21" s="95"/>
      <c r="G21" s="104"/>
      <c r="H21"/>
      <c r="I21"/>
      <c r="J21"/>
      <c r="K21" s="74">
        <v>90</v>
      </c>
      <c r="L21" s="74" t="s">
        <v>168</v>
      </c>
    </row>
    <row r="22" spans="1:12">
      <c r="A22"/>
      <c r="B22" s="95"/>
      <c r="C22" s="95"/>
      <c r="D22" s="95"/>
      <c r="E22" s="95"/>
      <c r="F22" s="95"/>
      <c r="G22" s="104"/>
      <c r="H22"/>
      <c r="I22"/>
      <c r="J22"/>
      <c r="K22" s="74">
        <v>100</v>
      </c>
      <c r="L22" s="74" t="s">
        <v>169</v>
      </c>
    </row>
    <row r="23" spans="1:12">
      <c r="A23"/>
      <c r="B23" s="95"/>
      <c r="C23" s="95"/>
      <c r="D23" s="95"/>
      <c r="E23" s="95"/>
      <c r="F23" s="95"/>
      <c r="G23" s="104"/>
      <c r="H23"/>
      <c r="I23"/>
      <c r="J23"/>
      <c r="K23" s="74">
        <v>110</v>
      </c>
      <c r="L23" s="74" t="s">
        <v>170</v>
      </c>
    </row>
    <row r="24" spans="1:12">
      <c r="A24"/>
      <c r="B24"/>
      <c r="C24"/>
      <c r="D24"/>
      <c r="E24"/>
      <c r="F24" s="138"/>
      <c r="G24" s="138"/>
      <c r="H24"/>
      <c r="I24"/>
      <c r="J24"/>
      <c r="K24" s="74">
        <v>125</v>
      </c>
      <c r="L24" s="74">
        <v>975</v>
      </c>
    </row>
    <row r="25" spans="1:12">
      <c r="A25"/>
      <c r="B25"/>
      <c r="C25"/>
      <c r="D25"/>
      <c r="E25"/>
      <c r="F25" s="138"/>
      <c r="G25" s="138"/>
      <c r="H25"/>
      <c r="I25"/>
      <c r="J25"/>
      <c r="K25" s="74">
        <v>140</v>
      </c>
      <c r="L25" s="74">
        <v>1005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>
        <v>1030</v>
      </c>
    </row>
  </sheetData>
  <mergeCells count="2">
    <mergeCell ref="B1:G1"/>
    <mergeCell ref="B13:G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tabSelected="1" topLeftCell="A26" workbookViewId="0">
      <selection activeCell="K42" sqref="K42"/>
    </sheetView>
  </sheetViews>
  <sheetFormatPr baseColWidth="10" defaultColWidth="8.83203125" defaultRowHeight="14" x14ac:dyDescent="0"/>
  <cols>
    <col min="1" max="1" width="3.1640625" style="1" customWidth="1"/>
    <col min="2" max="2" width="19.1640625" style="1" bestFit="1" customWidth="1"/>
    <col min="3" max="3" width="9.5" style="1" customWidth="1"/>
    <col min="4" max="4" width="11.6640625" style="1" customWidth="1"/>
    <col min="5" max="5" width="12.33203125" style="1" customWidth="1"/>
    <col min="6" max="6" width="11.6640625" style="1" customWidth="1"/>
    <col min="7" max="7" width="46.6640625" style="1" customWidth="1"/>
    <col min="8" max="16384" width="8.8320312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2">
      <c r="A3" s="4">
        <v>1</v>
      </c>
      <c r="B3" s="5"/>
      <c r="C3" s="20"/>
      <c r="D3" s="5"/>
      <c r="E3" s="3"/>
      <c r="F3" s="42"/>
      <c r="G3" s="3"/>
      <c r="K3" s="2">
        <v>44</v>
      </c>
      <c r="L3" s="2" t="s">
        <v>67</v>
      </c>
    </row>
    <row r="4" spans="1:12">
      <c r="A4" s="4">
        <v>2</v>
      </c>
      <c r="B4" s="3"/>
      <c r="C4" s="3"/>
      <c r="D4" s="3"/>
      <c r="E4" s="7"/>
      <c r="F4" s="12"/>
      <c r="G4" s="3"/>
      <c r="K4" s="2">
        <v>48</v>
      </c>
      <c r="L4" s="2">
        <v>370</v>
      </c>
    </row>
    <row r="5" spans="1:12">
      <c r="A5" s="4">
        <v>3</v>
      </c>
      <c r="B5" s="3"/>
      <c r="C5" s="20"/>
      <c r="D5" s="3"/>
      <c r="E5" s="3"/>
      <c r="F5" s="3"/>
      <c r="G5" s="3"/>
      <c r="K5" s="2">
        <v>52</v>
      </c>
      <c r="L5" s="2">
        <v>400</v>
      </c>
    </row>
    <row r="6" spans="1:12">
      <c r="A6" s="4">
        <v>4</v>
      </c>
      <c r="B6" s="20"/>
      <c r="C6" s="3"/>
      <c r="D6" s="5"/>
      <c r="E6" s="7"/>
      <c r="F6" s="12"/>
      <c r="G6" s="16"/>
      <c r="K6" s="2">
        <v>56</v>
      </c>
      <c r="L6" s="2">
        <v>425</v>
      </c>
    </row>
    <row r="7" spans="1:12">
      <c r="A7" s="4">
        <v>5</v>
      </c>
      <c r="B7" s="20"/>
      <c r="C7" s="3"/>
      <c r="D7" s="5"/>
      <c r="E7" s="7"/>
      <c r="F7" s="12"/>
      <c r="G7" s="16"/>
      <c r="K7" s="2">
        <v>60</v>
      </c>
      <c r="L7" s="2" t="s">
        <v>66</v>
      </c>
    </row>
    <row r="8" spans="1:12">
      <c r="A8" s="18"/>
      <c r="B8" s="53"/>
      <c r="C8" s="53"/>
      <c r="D8" s="53"/>
      <c r="E8" s="53"/>
      <c r="F8" s="53"/>
      <c r="G8" s="18"/>
      <c r="K8" s="2">
        <v>67.5</v>
      </c>
      <c r="L8" s="2" t="s">
        <v>65</v>
      </c>
    </row>
    <row r="9" spans="1:12">
      <c r="A9" s="18"/>
      <c r="B9" s="18"/>
      <c r="C9" s="68"/>
      <c r="D9" s="18"/>
      <c r="E9" s="18"/>
      <c r="F9" s="18"/>
      <c r="G9" s="18"/>
      <c r="K9" s="2">
        <v>75</v>
      </c>
      <c r="L9" s="2">
        <v>515</v>
      </c>
    </row>
    <row r="10" spans="1:12">
      <c r="K10" s="2">
        <v>82.5</v>
      </c>
      <c r="L10" s="2" t="s">
        <v>64</v>
      </c>
    </row>
    <row r="11" spans="1:12">
      <c r="K11" s="2">
        <v>90</v>
      </c>
      <c r="L11" s="2">
        <v>555</v>
      </c>
    </row>
    <row r="12" spans="1:12">
      <c r="K12" s="2" t="s">
        <v>12</v>
      </c>
      <c r="L12" s="2">
        <v>570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70" t="s">
        <v>10</v>
      </c>
      <c r="B14" s="70" t="s">
        <v>9</v>
      </c>
      <c r="C14" s="139" t="s">
        <v>8</v>
      </c>
      <c r="D14" s="70" t="s">
        <v>6</v>
      </c>
      <c r="E14" s="70" t="s">
        <v>7</v>
      </c>
      <c r="F14" s="70" t="s">
        <v>6</v>
      </c>
      <c r="G14" s="140" t="s">
        <v>5</v>
      </c>
      <c r="H14"/>
      <c r="I14"/>
      <c r="J14"/>
      <c r="K14" t="s">
        <v>4</v>
      </c>
      <c r="L14" t="s">
        <v>3</v>
      </c>
    </row>
    <row r="15" spans="1:12">
      <c r="A15" s="70">
        <v>1</v>
      </c>
      <c r="B15" s="116"/>
      <c r="C15" s="116"/>
      <c r="D15" s="125"/>
      <c r="E15" s="172"/>
      <c r="F15" s="125"/>
      <c r="G15" s="83"/>
      <c r="H15"/>
      <c r="I15"/>
      <c r="J15"/>
      <c r="K15" s="74">
        <v>52</v>
      </c>
      <c r="L15" s="74">
        <v>520</v>
      </c>
    </row>
    <row r="16" spans="1:12">
      <c r="A16" s="70">
        <v>2</v>
      </c>
      <c r="B16" s="116"/>
      <c r="C16" s="116"/>
      <c r="D16" s="125"/>
      <c r="E16" s="173"/>
      <c r="F16" s="125"/>
      <c r="G16" s="83"/>
      <c r="H16"/>
      <c r="I16"/>
      <c r="J16"/>
      <c r="K16" s="74">
        <v>56</v>
      </c>
      <c r="L16" s="74">
        <v>565</v>
      </c>
    </row>
    <row r="17" spans="1:12">
      <c r="A17" s="70">
        <v>3</v>
      </c>
      <c r="B17" s="116"/>
      <c r="C17" s="116"/>
      <c r="D17" s="125"/>
      <c r="E17" s="165"/>
      <c r="F17" s="125"/>
      <c r="G17" s="83"/>
      <c r="H17"/>
      <c r="I17"/>
      <c r="J17"/>
      <c r="K17" s="74">
        <v>60</v>
      </c>
      <c r="L17" s="74" t="s">
        <v>171</v>
      </c>
    </row>
    <row r="18" spans="1:12">
      <c r="A18" s="70">
        <v>4</v>
      </c>
      <c r="B18" s="116"/>
      <c r="C18" s="116"/>
      <c r="D18" s="165"/>
      <c r="E18" s="152"/>
      <c r="F18" s="103"/>
      <c r="G18" s="83"/>
      <c r="H18"/>
      <c r="I18"/>
      <c r="J18"/>
      <c r="K18" s="74">
        <v>67.5</v>
      </c>
      <c r="L18" s="74">
        <v>680</v>
      </c>
    </row>
    <row r="19" spans="1:12">
      <c r="A19" s="166">
        <v>5</v>
      </c>
      <c r="B19" s="116"/>
      <c r="C19" s="116"/>
      <c r="D19" s="116"/>
      <c r="E19" s="102"/>
      <c r="F19" s="167"/>
      <c r="G19" s="82"/>
      <c r="H19"/>
      <c r="I19"/>
      <c r="J19"/>
      <c r="K19" s="74">
        <v>75</v>
      </c>
      <c r="L19" s="74">
        <v>740</v>
      </c>
    </row>
    <row r="20" spans="1:12">
      <c r="A20" s="104"/>
      <c r="B20" s="104"/>
      <c r="C20" s="174"/>
      <c r="D20" s="104"/>
      <c r="E20" s="174"/>
      <c r="F20" s="104"/>
      <c r="G20" s="104"/>
      <c r="H20"/>
      <c r="I20"/>
      <c r="J20"/>
      <c r="K20" s="74">
        <v>82.5</v>
      </c>
      <c r="L20" s="74">
        <v>790</v>
      </c>
    </row>
    <row r="21" spans="1:12">
      <c r="A21" s="104"/>
      <c r="B21" s="104"/>
      <c r="C21" s="174"/>
      <c r="D21" s="104"/>
      <c r="E21" s="174"/>
      <c r="F21" s="104"/>
      <c r="G21" s="104"/>
      <c r="H21"/>
      <c r="I21"/>
      <c r="J21"/>
      <c r="K21" s="74">
        <v>90</v>
      </c>
      <c r="L21" s="74" t="s">
        <v>172</v>
      </c>
    </row>
    <row r="22" spans="1:12">
      <c r="A22" s="104"/>
      <c r="B22" s="104"/>
      <c r="C22" s="104"/>
      <c r="D22" s="104"/>
      <c r="E22" s="174"/>
      <c r="F22" s="104"/>
      <c r="G22" s="104"/>
      <c r="H22"/>
      <c r="I22"/>
      <c r="J22"/>
      <c r="K22" s="74">
        <v>100</v>
      </c>
      <c r="L22" s="74" t="s">
        <v>173</v>
      </c>
    </row>
    <row r="23" spans="1:12">
      <c r="A23" s="104"/>
      <c r="B23" s="104"/>
      <c r="C23" s="104"/>
      <c r="D23" s="104"/>
      <c r="E23" s="174"/>
      <c r="F23" s="175"/>
      <c r="G23" s="104"/>
      <c r="H23"/>
      <c r="I23"/>
      <c r="J23"/>
      <c r="K23" s="74">
        <v>110</v>
      </c>
      <c r="L23" s="74" t="s">
        <v>174</v>
      </c>
    </row>
    <row r="24" spans="1:12">
      <c r="A24"/>
      <c r="B24"/>
      <c r="C24"/>
      <c r="D24"/>
      <c r="E24"/>
      <c r="F24"/>
      <c r="G24"/>
      <c r="H24"/>
      <c r="I24"/>
      <c r="J24"/>
      <c r="K24" s="74">
        <v>125</v>
      </c>
      <c r="L24" s="74">
        <v>955</v>
      </c>
    </row>
    <row r="25" spans="1:12">
      <c r="A25"/>
      <c r="B25"/>
      <c r="C25"/>
      <c r="D25"/>
      <c r="E25"/>
      <c r="F25"/>
      <c r="G25"/>
      <c r="H25"/>
      <c r="I25"/>
      <c r="J25"/>
      <c r="K25" s="74">
        <v>140</v>
      </c>
      <c r="L25" s="74">
        <v>985</v>
      </c>
    </row>
    <row r="26" spans="1:12">
      <c r="A26"/>
      <c r="B26"/>
      <c r="C26"/>
      <c r="D26"/>
      <c r="E26"/>
      <c r="F26"/>
      <c r="G26"/>
      <c r="H26"/>
      <c r="I26"/>
      <c r="J26"/>
      <c r="K26" s="74" t="s">
        <v>75</v>
      </c>
      <c r="L26" s="74">
        <v>1010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2:N16"/>
  <sheetViews>
    <sheetView workbookViewId="0">
      <selection activeCell="C41" sqref="C41"/>
    </sheetView>
  </sheetViews>
  <sheetFormatPr baseColWidth="10" defaultColWidth="11.5" defaultRowHeight="14" x14ac:dyDescent="0"/>
  <cols>
    <col min="1" max="1" width="4.33203125" style="1" customWidth="1"/>
    <col min="2" max="2" width="18.5" style="1" customWidth="1"/>
    <col min="3" max="3" width="14.33203125" style="1" customWidth="1"/>
    <col min="4" max="4" width="11.5" style="1"/>
    <col min="5" max="5" width="31.1640625" style="1" customWidth="1"/>
    <col min="6" max="16384" width="11.5" style="1"/>
  </cols>
  <sheetData>
    <row r="2" spans="1:14" ht="18">
      <c r="B2" s="204" t="s">
        <v>68</v>
      </c>
      <c r="C2" s="205"/>
    </row>
    <row r="3" spans="1:14">
      <c r="A3" s="4" t="s">
        <v>10</v>
      </c>
      <c r="B3" s="9" t="s">
        <v>9</v>
      </c>
      <c r="C3" s="9" t="s">
        <v>8</v>
      </c>
      <c r="D3" s="9" t="s">
        <v>7</v>
      </c>
      <c r="E3" s="8" t="s">
        <v>5</v>
      </c>
      <c r="G3" s="1" t="s">
        <v>4</v>
      </c>
      <c r="H3" s="1" t="s">
        <v>3</v>
      </c>
      <c r="I3" s="176"/>
      <c r="J3" s="176"/>
      <c r="K3" s="176"/>
      <c r="L3" s="176"/>
      <c r="M3" s="176"/>
      <c r="N3" s="176"/>
    </row>
    <row r="4" spans="1:14">
      <c r="A4" s="4">
        <v>1</v>
      </c>
      <c r="B4" s="3"/>
      <c r="C4" s="7"/>
      <c r="D4" s="7"/>
      <c r="E4" s="3"/>
      <c r="G4" s="2">
        <v>52</v>
      </c>
      <c r="H4" s="2">
        <v>65</v>
      </c>
      <c r="I4" s="176"/>
      <c r="J4" s="176"/>
      <c r="K4" s="176"/>
      <c r="L4" s="176"/>
      <c r="M4" s="176"/>
      <c r="N4" s="176"/>
    </row>
    <row r="5" spans="1:14">
      <c r="A5" s="4">
        <v>2</v>
      </c>
      <c r="B5" s="3"/>
      <c r="C5" s="3"/>
      <c r="D5" s="3"/>
      <c r="E5" s="3"/>
      <c r="G5" s="2">
        <v>60</v>
      </c>
      <c r="H5" s="2">
        <v>70</v>
      </c>
      <c r="I5" s="176"/>
      <c r="J5" s="176"/>
      <c r="K5" s="176"/>
      <c r="L5" s="176"/>
      <c r="M5" s="176"/>
      <c r="N5" s="176"/>
    </row>
    <row r="6" spans="1:14">
      <c r="A6" s="4">
        <v>3</v>
      </c>
      <c r="B6" s="3"/>
      <c r="C6" s="3"/>
      <c r="D6" s="3"/>
      <c r="E6" s="3"/>
      <c r="G6" s="2">
        <v>75</v>
      </c>
      <c r="H6" s="2">
        <v>77.5</v>
      </c>
      <c r="I6" s="95"/>
      <c r="J6" s="95"/>
      <c r="K6" s="95"/>
      <c r="L6" s="95"/>
      <c r="M6" s="95"/>
      <c r="N6" s="95"/>
    </row>
    <row r="7" spans="1:14">
      <c r="A7" s="4">
        <v>4</v>
      </c>
      <c r="B7" s="179"/>
      <c r="C7" s="179"/>
      <c r="D7" s="179"/>
      <c r="E7" s="179"/>
      <c r="G7" s="2" t="s">
        <v>0</v>
      </c>
      <c r="H7" s="2">
        <v>85</v>
      </c>
      <c r="I7" s="2"/>
      <c r="J7" s="2"/>
    </row>
    <row r="8" spans="1:14">
      <c r="A8" s="4">
        <v>5</v>
      </c>
      <c r="B8" s="179"/>
      <c r="C8" s="179"/>
      <c r="D8" s="179"/>
      <c r="E8" s="179"/>
      <c r="I8" s="2"/>
      <c r="J8" s="2"/>
    </row>
    <row r="9" spans="1:14">
      <c r="I9" s="2"/>
      <c r="J9" s="2"/>
    </row>
    <row r="10" spans="1:14" ht="18">
      <c r="B10" s="204" t="s">
        <v>70</v>
      </c>
      <c r="C10" s="204"/>
      <c r="I10" s="95"/>
      <c r="J10" s="95"/>
      <c r="K10" s="95"/>
      <c r="L10" s="95"/>
      <c r="M10" s="95"/>
      <c r="N10" s="95"/>
    </row>
    <row r="11" spans="1:14">
      <c r="A11" s="4" t="s">
        <v>10</v>
      </c>
      <c r="B11" s="9" t="s">
        <v>9</v>
      </c>
      <c r="C11" s="9" t="s">
        <v>8</v>
      </c>
      <c r="D11" s="9" t="s">
        <v>7</v>
      </c>
      <c r="E11" s="8" t="s">
        <v>5</v>
      </c>
      <c r="G11" s="1" t="s">
        <v>4</v>
      </c>
      <c r="H11" s="1" t="s">
        <v>3</v>
      </c>
      <c r="I11" s="95"/>
      <c r="J11" s="95"/>
      <c r="K11" s="95"/>
      <c r="L11" s="95"/>
      <c r="M11" s="95"/>
      <c r="N11" s="95"/>
    </row>
    <row r="12" spans="1:14">
      <c r="A12" s="4">
        <v>1</v>
      </c>
      <c r="B12" s="3" t="s">
        <v>69</v>
      </c>
      <c r="C12" s="7">
        <v>98.8</v>
      </c>
      <c r="D12" s="7">
        <v>125</v>
      </c>
      <c r="E12" s="178" t="s">
        <v>201</v>
      </c>
      <c r="G12" s="2">
        <v>75</v>
      </c>
      <c r="H12" s="2">
        <v>110</v>
      </c>
      <c r="I12" s="176"/>
      <c r="J12" s="176"/>
      <c r="K12" s="176"/>
      <c r="L12" s="176"/>
      <c r="M12" s="176"/>
      <c r="N12" s="176"/>
    </row>
    <row r="13" spans="1:14">
      <c r="A13" s="4">
        <v>2</v>
      </c>
      <c r="B13" s="3"/>
      <c r="C13" s="3"/>
      <c r="D13" s="3"/>
      <c r="E13" s="3"/>
      <c r="G13" s="2">
        <v>100</v>
      </c>
      <c r="H13" s="2" t="s">
        <v>184</v>
      </c>
      <c r="I13" s="176"/>
      <c r="J13" s="176"/>
      <c r="K13" s="176"/>
      <c r="L13" s="176"/>
      <c r="M13" s="176"/>
      <c r="N13" s="176"/>
    </row>
    <row r="14" spans="1:14">
      <c r="A14" s="4">
        <v>3</v>
      </c>
      <c r="B14" s="3"/>
      <c r="C14" s="3"/>
      <c r="D14" s="3"/>
      <c r="E14" s="3"/>
      <c r="G14" s="2" t="s">
        <v>186</v>
      </c>
      <c r="H14" s="2" t="s">
        <v>185</v>
      </c>
      <c r="I14" s="95"/>
      <c r="J14" s="95"/>
      <c r="K14" s="95"/>
      <c r="L14" s="95"/>
      <c r="M14" s="95"/>
      <c r="N14" s="95"/>
    </row>
    <row r="15" spans="1:14">
      <c r="A15" s="4">
        <v>4</v>
      </c>
      <c r="B15" s="179"/>
      <c r="C15" s="179"/>
      <c r="D15" s="179"/>
      <c r="E15" s="179"/>
    </row>
    <row r="16" spans="1:14">
      <c r="A16" s="4">
        <v>5</v>
      </c>
      <c r="B16" s="179"/>
      <c r="C16" s="179"/>
      <c r="D16" s="179"/>
      <c r="E16" s="179"/>
    </row>
  </sheetData>
  <mergeCells count="2">
    <mergeCell ref="B2:C2"/>
    <mergeCell ref="B10:C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2:N18"/>
  <sheetViews>
    <sheetView workbookViewId="0">
      <selection activeCell="I27" sqref="I27"/>
    </sheetView>
  </sheetViews>
  <sheetFormatPr baseColWidth="10" defaultColWidth="11.5" defaultRowHeight="14" x14ac:dyDescent="0"/>
  <cols>
    <col min="1" max="1" width="4.33203125" style="1" customWidth="1"/>
    <col min="2" max="2" width="18.5" style="1" customWidth="1"/>
    <col min="3" max="3" width="16.33203125" style="1" customWidth="1"/>
    <col min="4" max="4" width="11.5" style="1"/>
    <col min="5" max="5" width="35.5" style="1" customWidth="1"/>
    <col min="6" max="16384" width="11.5" style="1"/>
  </cols>
  <sheetData>
    <row r="2" spans="1:14" ht="18">
      <c r="B2" s="204" t="s">
        <v>68</v>
      </c>
      <c r="C2" s="205"/>
    </row>
    <row r="3" spans="1:14">
      <c r="A3" s="4" t="s">
        <v>10</v>
      </c>
      <c r="B3" s="9" t="s">
        <v>9</v>
      </c>
      <c r="C3" s="9" t="s">
        <v>205</v>
      </c>
      <c r="D3" s="9" t="s">
        <v>7</v>
      </c>
      <c r="E3" s="8" t="s">
        <v>5</v>
      </c>
      <c r="G3" s="2" t="s">
        <v>4</v>
      </c>
      <c r="H3" s="2" t="s">
        <v>3</v>
      </c>
    </row>
    <row r="4" spans="1:14">
      <c r="A4" s="4">
        <v>1</v>
      </c>
      <c r="B4" s="3"/>
      <c r="C4" s="7"/>
      <c r="D4" s="7"/>
      <c r="E4" s="3"/>
      <c r="G4" s="2">
        <v>52</v>
      </c>
      <c r="H4" s="2">
        <v>95</v>
      </c>
      <c r="I4" s="2"/>
      <c r="J4" s="2"/>
    </row>
    <row r="5" spans="1:14">
      <c r="A5" s="4">
        <v>2</v>
      </c>
      <c r="B5" s="3"/>
      <c r="C5" s="3"/>
      <c r="D5" s="3"/>
      <c r="E5" s="3"/>
      <c r="G5" s="2">
        <v>60</v>
      </c>
      <c r="H5" s="2">
        <v>105</v>
      </c>
      <c r="I5" s="2"/>
      <c r="J5" s="2"/>
    </row>
    <row r="6" spans="1:14">
      <c r="A6" s="4">
        <v>3</v>
      </c>
      <c r="B6" s="3"/>
      <c r="C6" s="3"/>
      <c r="D6" s="3"/>
      <c r="E6" s="3"/>
      <c r="G6" s="2">
        <v>75</v>
      </c>
      <c r="H6" s="2">
        <v>120</v>
      </c>
      <c r="I6" s="2"/>
      <c r="J6" s="2"/>
    </row>
    <row r="7" spans="1:14">
      <c r="A7" s="4">
        <v>4</v>
      </c>
      <c r="B7" s="179"/>
      <c r="C7" s="179"/>
      <c r="D7" s="179"/>
      <c r="E7" s="179"/>
      <c r="G7" s="2" t="s">
        <v>0</v>
      </c>
      <c r="H7" s="2">
        <v>135</v>
      </c>
      <c r="I7" s="2"/>
      <c r="J7" s="2"/>
    </row>
    <row r="8" spans="1:14">
      <c r="A8" s="4">
        <v>5</v>
      </c>
      <c r="B8" s="179"/>
      <c r="C8" s="179"/>
      <c r="D8" s="179"/>
      <c r="E8" s="179"/>
      <c r="I8" s="2"/>
      <c r="J8" s="2"/>
    </row>
    <row r="9" spans="1:14">
      <c r="I9" s="2"/>
      <c r="J9" s="2"/>
    </row>
    <row r="10" spans="1:14" ht="18">
      <c r="B10" s="204" t="s">
        <v>70</v>
      </c>
      <c r="C10" s="204"/>
      <c r="I10" s="2"/>
      <c r="J10" s="2"/>
    </row>
    <row r="11" spans="1:14">
      <c r="A11" s="4" t="s">
        <v>10</v>
      </c>
      <c r="B11" s="9" t="s">
        <v>9</v>
      </c>
      <c r="C11" s="9" t="s">
        <v>202</v>
      </c>
      <c r="D11" s="9" t="s">
        <v>7</v>
      </c>
      <c r="E11" s="8" t="s">
        <v>5</v>
      </c>
      <c r="G11" s="2" t="s">
        <v>4</v>
      </c>
      <c r="H11" s="2" t="s">
        <v>3</v>
      </c>
      <c r="I11" s="176"/>
      <c r="J11" s="176"/>
      <c r="K11" s="176"/>
      <c r="L11" s="176"/>
      <c r="M11" s="176"/>
      <c r="N11" s="176"/>
    </row>
    <row r="12" spans="1:14">
      <c r="A12" s="4">
        <v>1</v>
      </c>
      <c r="B12" s="3" t="s">
        <v>73</v>
      </c>
      <c r="C12" s="7">
        <v>69</v>
      </c>
      <c r="D12" s="7">
        <v>170</v>
      </c>
      <c r="E12" s="178" t="s">
        <v>204</v>
      </c>
      <c r="G12" s="2">
        <v>70</v>
      </c>
      <c r="H12" s="2">
        <v>170</v>
      </c>
      <c r="I12" s="176"/>
      <c r="J12" s="176"/>
      <c r="K12" s="176"/>
      <c r="L12" s="176"/>
      <c r="M12" s="176"/>
      <c r="N12" s="176"/>
    </row>
    <row r="13" spans="1:14">
      <c r="A13" s="4">
        <v>2</v>
      </c>
      <c r="B13" s="3"/>
      <c r="C13" s="3"/>
      <c r="D13" s="3"/>
      <c r="E13" s="3"/>
      <c r="G13" s="2">
        <v>80</v>
      </c>
      <c r="H13" s="2">
        <v>180</v>
      </c>
      <c r="I13" s="176"/>
      <c r="J13" s="176"/>
      <c r="K13" s="176"/>
      <c r="L13" s="176"/>
      <c r="M13" s="176"/>
      <c r="N13" s="176"/>
    </row>
    <row r="14" spans="1:14">
      <c r="A14" s="4">
        <v>3</v>
      </c>
      <c r="B14" s="3"/>
      <c r="C14" s="3"/>
      <c r="D14" s="3"/>
      <c r="E14" s="3"/>
      <c r="G14" s="2">
        <v>90</v>
      </c>
      <c r="H14" s="2" t="s">
        <v>191</v>
      </c>
      <c r="I14" s="176"/>
      <c r="J14" s="176"/>
      <c r="K14" s="176"/>
      <c r="L14" s="176"/>
      <c r="M14" s="176"/>
      <c r="N14" s="176"/>
    </row>
    <row r="15" spans="1:14">
      <c r="A15" s="4">
        <v>4</v>
      </c>
      <c r="B15" s="179"/>
      <c r="C15" s="179"/>
      <c r="D15" s="179"/>
      <c r="E15" s="179"/>
      <c r="G15" s="2">
        <v>100</v>
      </c>
      <c r="H15" s="2">
        <v>205</v>
      </c>
      <c r="I15" s="176"/>
      <c r="J15" s="176"/>
      <c r="K15" s="176"/>
      <c r="L15" s="176"/>
      <c r="M15" s="176"/>
      <c r="N15" s="176"/>
    </row>
    <row r="16" spans="1:14">
      <c r="A16" s="4">
        <v>5</v>
      </c>
      <c r="B16" s="179"/>
      <c r="C16" s="179"/>
      <c r="D16" s="179"/>
      <c r="E16" s="179"/>
      <c r="G16" s="2">
        <v>110</v>
      </c>
      <c r="H16" s="2" t="s">
        <v>192</v>
      </c>
      <c r="I16" s="176"/>
      <c r="J16" s="176"/>
      <c r="K16" s="176"/>
      <c r="L16" s="176"/>
      <c r="M16" s="176"/>
      <c r="N16" s="176"/>
    </row>
    <row r="17" spans="7:14">
      <c r="G17" s="2">
        <v>125</v>
      </c>
      <c r="H17" s="2" t="s">
        <v>193</v>
      </c>
      <c r="I17" s="95"/>
      <c r="J17" s="95"/>
      <c r="K17" s="95"/>
      <c r="L17" s="95"/>
      <c r="M17" s="95"/>
      <c r="N17" s="95"/>
    </row>
    <row r="18" spans="7:14">
      <c r="G18" s="2" t="s">
        <v>190</v>
      </c>
      <c r="H18" s="2">
        <v>235</v>
      </c>
    </row>
  </sheetData>
  <mergeCells count="2">
    <mergeCell ref="B2:C2"/>
    <mergeCell ref="B10:C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2:N18"/>
  <sheetViews>
    <sheetView workbookViewId="0">
      <selection activeCell="F44" sqref="F44"/>
    </sheetView>
  </sheetViews>
  <sheetFormatPr baseColWidth="10" defaultColWidth="11.5" defaultRowHeight="14" x14ac:dyDescent="0"/>
  <cols>
    <col min="1" max="1" width="4.33203125" style="1" customWidth="1"/>
    <col min="2" max="2" width="18.5" style="1" customWidth="1"/>
    <col min="3" max="3" width="16.33203125" style="1" customWidth="1"/>
    <col min="4" max="4" width="11.5" style="1"/>
    <col min="5" max="5" width="35.5" style="1" customWidth="1"/>
    <col min="6" max="16384" width="11.5" style="1"/>
  </cols>
  <sheetData>
    <row r="2" spans="1:14" ht="18">
      <c r="B2" s="204" t="s">
        <v>68</v>
      </c>
      <c r="C2" s="205"/>
    </row>
    <row r="3" spans="1:14">
      <c r="A3" s="4" t="s">
        <v>10</v>
      </c>
      <c r="B3" s="9" t="s">
        <v>9</v>
      </c>
      <c r="C3" s="9" t="s">
        <v>202</v>
      </c>
      <c r="D3" s="9" t="s">
        <v>7</v>
      </c>
      <c r="E3" s="8" t="s">
        <v>5</v>
      </c>
      <c r="G3" s="2" t="s">
        <v>4</v>
      </c>
      <c r="H3" s="2" t="s">
        <v>3</v>
      </c>
    </row>
    <row r="4" spans="1:14">
      <c r="A4" s="4">
        <v>1</v>
      </c>
      <c r="B4" s="3"/>
      <c r="C4" s="7"/>
      <c r="D4" s="7"/>
      <c r="E4" s="3"/>
      <c r="G4" s="2">
        <v>52</v>
      </c>
      <c r="H4" s="2">
        <v>41.5</v>
      </c>
      <c r="I4" s="2"/>
      <c r="J4" s="2"/>
    </row>
    <row r="5" spans="1:14">
      <c r="A5" s="4">
        <v>2</v>
      </c>
      <c r="B5" s="3"/>
      <c r="C5" s="3"/>
      <c r="D5" s="3"/>
      <c r="E5" s="3"/>
      <c r="G5" s="2">
        <v>60</v>
      </c>
      <c r="H5" s="2">
        <v>46.5</v>
      </c>
      <c r="I5" s="2"/>
      <c r="J5" s="2"/>
    </row>
    <row r="6" spans="1:14">
      <c r="A6" s="4">
        <v>3</v>
      </c>
      <c r="B6" s="3"/>
      <c r="C6" s="3"/>
      <c r="D6" s="3"/>
      <c r="E6" s="3"/>
      <c r="G6" s="2">
        <v>75</v>
      </c>
      <c r="H6" s="2">
        <v>51.5</v>
      </c>
      <c r="I6" s="2"/>
      <c r="J6" s="2"/>
    </row>
    <row r="7" spans="1:14">
      <c r="A7" s="4">
        <v>4</v>
      </c>
      <c r="B7" s="179"/>
      <c r="C7" s="179"/>
      <c r="D7" s="179"/>
      <c r="E7" s="179"/>
      <c r="G7" s="2" t="s">
        <v>0</v>
      </c>
      <c r="H7" s="2">
        <v>56.5</v>
      </c>
      <c r="I7" s="2"/>
      <c r="J7" s="2"/>
    </row>
    <row r="8" spans="1:14">
      <c r="A8" s="4">
        <v>5</v>
      </c>
      <c r="B8" s="179"/>
      <c r="C8" s="179"/>
      <c r="D8" s="179"/>
      <c r="E8" s="179"/>
      <c r="I8" s="2"/>
      <c r="J8" s="2"/>
    </row>
    <row r="9" spans="1:14">
      <c r="I9" s="2"/>
      <c r="J9" s="2"/>
    </row>
    <row r="10" spans="1:14" ht="18">
      <c r="B10" s="204" t="s">
        <v>70</v>
      </c>
      <c r="C10" s="204"/>
      <c r="I10" s="2"/>
      <c r="J10" s="2"/>
    </row>
    <row r="11" spans="1:14">
      <c r="A11" s="4" t="s">
        <v>10</v>
      </c>
      <c r="B11" s="9" t="s">
        <v>9</v>
      </c>
      <c r="C11" s="9" t="s">
        <v>202</v>
      </c>
      <c r="D11" s="9" t="s">
        <v>7</v>
      </c>
      <c r="E11" s="8" t="s">
        <v>5</v>
      </c>
      <c r="G11" s="2" t="s">
        <v>4</v>
      </c>
      <c r="H11" s="2" t="s">
        <v>3</v>
      </c>
      <c r="I11" s="176"/>
      <c r="J11" s="176"/>
      <c r="K11" s="176"/>
      <c r="L11" s="176"/>
      <c r="M11" s="176"/>
      <c r="N11" s="176"/>
    </row>
    <row r="12" spans="1:14">
      <c r="A12" s="4">
        <v>1</v>
      </c>
      <c r="B12" s="3" t="s">
        <v>74</v>
      </c>
      <c r="C12" s="7">
        <v>89</v>
      </c>
      <c r="D12" s="7">
        <v>86.5</v>
      </c>
      <c r="E12" s="178" t="s">
        <v>203</v>
      </c>
      <c r="G12" s="2">
        <v>70</v>
      </c>
      <c r="H12" s="2">
        <v>74</v>
      </c>
      <c r="I12" s="176"/>
      <c r="J12" s="176"/>
      <c r="K12" s="176"/>
      <c r="L12" s="176"/>
      <c r="M12" s="176"/>
      <c r="N12" s="176"/>
    </row>
    <row r="13" spans="1:14">
      <c r="A13" s="4">
        <v>2</v>
      </c>
      <c r="B13" s="3"/>
      <c r="C13" s="3"/>
      <c r="D13" s="3"/>
      <c r="E13" s="3"/>
      <c r="G13" s="2">
        <v>80</v>
      </c>
      <c r="H13" s="2">
        <v>79</v>
      </c>
      <c r="I13" s="176"/>
      <c r="J13" s="176"/>
      <c r="K13" s="176"/>
      <c r="L13" s="176"/>
      <c r="M13" s="176"/>
      <c r="N13" s="176"/>
    </row>
    <row r="14" spans="1:14">
      <c r="A14" s="4">
        <v>3</v>
      </c>
      <c r="B14" s="3"/>
      <c r="C14" s="3"/>
      <c r="D14" s="3"/>
      <c r="E14" s="3"/>
      <c r="G14" s="2">
        <v>90</v>
      </c>
      <c r="H14" s="2">
        <v>84</v>
      </c>
      <c r="I14" s="176"/>
      <c r="J14" s="176"/>
      <c r="K14" s="176"/>
      <c r="L14" s="176"/>
      <c r="M14" s="176"/>
      <c r="N14" s="176"/>
    </row>
    <row r="15" spans="1:14">
      <c r="A15" s="4">
        <v>4</v>
      </c>
      <c r="B15" s="179"/>
      <c r="C15" s="179"/>
      <c r="D15" s="179"/>
      <c r="E15" s="179"/>
      <c r="G15" s="2">
        <v>100</v>
      </c>
      <c r="H15" s="2">
        <v>89</v>
      </c>
      <c r="I15" s="176"/>
      <c r="J15" s="176"/>
      <c r="K15" s="176"/>
      <c r="L15" s="176"/>
      <c r="M15" s="176"/>
      <c r="N15" s="176"/>
    </row>
    <row r="16" spans="1:14">
      <c r="A16" s="4">
        <v>5</v>
      </c>
      <c r="B16" s="179"/>
      <c r="C16" s="179"/>
      <c r="D16" s="179"/>
      <c r="E16" s="179"/>
      <c r="G16" s="2">
        <v>110</v>
      </c>
      <c r="H16" s="2">
        <v>94</v>
      </c>
      <c r="I16" s="176"/>
      <c r="J16" s="176"/>
      <c r="K16" s="176"/>
      <c r="L16" s="176"/>
      <c r="M16" s="176"/>
      <c r="N16" s="176"/>
    </row>
    <row r="17" spans="7:14">
      <c r="G17" s="2">
        <v>125</v>
      </c>
      <c r="H17" s="2">
        <v>99</v>
      </c>
      <c r="I17" s="95"/>
      <c r="J17" s="95"/>
      <c r="K17" s="95"/>
      <c r="L17" s="95"/>
      <c r="M17" s="95"/>
      <c r="N17" s="95"/>
    </row>
    <row r="18" spans="7:14">
      <c r="G18" s="2" t="s">
        <v>190</v>
      </c>
      <c r="H18" s="2">
        <v>104</v>
      </c>
    </row>
  </sheetData>
  <mergeCells count="2">
    <mergeCell ref="B2:C2"/>
    <mergeCell ref="B10:C1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3"/>
  <sheetViews>
    <sheetView workbookViewId="0">
      <selection activeCell="H26" sqref="H26"/>
    </sheetView>
  </sheetViews>
  <sheetFormatPr baseColWidth="10" defaultColWidth="11.5" defaultRowHeight="14" x14ac:dyDescent="0"/>
  <cols>
    <col min="1" max="1" width="4.33203125" style="1" customWidth="1"/>
    <col min="2" max="2" width="15.33203125" style="1" customWidth="1"/>
    <col min="3" max="3" width="11.5" style="1"/>
    <col min="4" max="4" width="12.1640625" style="1" customWidth="1"/>
    <col min="5" max="5" width="11.5" style="1"/>
    <col min="6" max="6" width="11.83203125" style="1" customWidth="1"/>
    <col min="7" max="7" width="31.1640625" style="1" customWidth="1"/>
    <col min="8" max="16384" width="11.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2">
      <c r="A3" s="4">
        <v>1</v>
      </c>
      <c r="B3" s="3"/>
      <c r="C3" s="7"/>
      <c r="D3" s="3"/>
      <c r="E3" s="7"/>
      <c r="F3" s="3"/>
      <c r="G3" s="3"/>
      <c r="K3" s="2">
        <v>52</v>
      </c>
      <c r="L3" s="2">
        <v>100</v>
      </c>
    </row>
    <row r="4" spans="1:12">
      <c r="A4" s="4">
        <v>2</v>
      </c>
      <c r="B4" s="3"/>
      <c r="C4" s="3"/>
      <c r="D4" s="3"/>
      <c r="E4" s="3"/>
      <c r="F4" s="3"/>
      <c r="G4" s="3"/>
      <c r="K4" s="2">
        <v>60</v>
      </c>
      <c r="L4" s="2" t="s">
        <v>2</v>
      </c>
    </row>
    <row r="5" spans="1:12">
      <c r="A5" s="4">
        <v>3</v>
      </c>
      <c r="B5" s="3"/>
      <c r="C5" s="3"/>
      <c r="D5" s="3"/>
      <c r="E5" s="3"/>
      <c r="F5" s="6"/>
      <c r="G5" s="3"/>
      <c r="K5" s="2">
        <v>67.5</v>
      </c>
      <c r="L5" s="2">
        <v>120</v>
      </c>
    </row>
    <row r="6" spans="1:12">
      <c r="A6" s="4">
        <v>4</v>
      </c>
      <c r="B6" s="5"/>
      <c r="C6" s="3"/>
      <c r="D6" s="5"/>
      <c r="E6" s="3"/>
      <c r="F6" s="5"/>
      <c r="G6" s="3"/>
      <c r="K6" s="2">
        <v>75</v>
      </c>
      <c r="L6" s="2" t="s">
        <v>1</v>
      </c>
    </row>
    <row r="7" spans="1:12">
      <c r="A7" s="4">
        <v>5</v>
      </c>
      <c r="B7" s="3"/>
      <c r="C7" s="3"/>
      <c r="D7" s="3"/>
      <c r="E7" s="3"/>
      <c r="F7" s="3"/>
      <c r="G7" s="3"/>
      <c r="K7" s="2" t="s">
        <v>0</v>
      </c>
      <c r="L7" s="2">
        <v>165</v>
      </c>
    </row>
    <row r="8" spans="1:12">
      <c r="K8" s="2"/>
      <c r="L8" s="2"/>
    </row>
    <row r="9" spans="1:12">
      <c r="K9" s="2"/>
      <c r="L9" s="2"/>
    </row>
    <row r="10" spans="1:12" ht="18">
      <c r="B10" s="204" t="s">
        <v>70</v>
      </c>
      <c r="C10" s="204"/>
      <c r="D10" s="204"/>
      <c r="E10" s="204"/>
      <c r="F10" s="204"/>
      <c r="G10" s="204"/>
      <c r="K10" s="2"/>
      <c r="L10" s="2"/>
    </row>
    <row r="11" spans="1:12">
      <c r="A11" s="70" t="s">
        <v>10</v>
      </c>
      <c r="B11" s="71" t="s">
        <v>9</v>
      </c>
      <c r="C11" s="72" t="s">
        <v>8</v>
      </c>
      <c r="D11" s="72" t="s">
        <v>6</v>
      </c>
      <c r="E11" s="72" t="s">
        <v>7</v>
      </c>
      <c r="F11" s="72" t="s">
        <v>6</v>
      </c>
      <c r="G11" s="73" t="s">
        <v>5</v>
      </c>
      <c r="H11"/>
      <c r="I11"/>
      <c r="J11"/>
      <c r="K11" s="74" t="s">
        <v>4</v>
      </c>
      <c r="L11" t="s">
        <v>3</v>
      </c>
    </row>
    <row r="12" spans="1:12">
      <c r="A12" s="70">
        <v>1</v>
      </c>
      <c r="B12" s="75"/>
      <c r="C12" s="75"/>
      <c r="D12" s="75"/>
      <c r="E12" s="76"/>
      <c r="F12" s="77"/>
      <c r="G12" s="78"/>
      <c r="H12"/>
      <c r="I12"/>
      <c r="J12"/>
      <c r="K12" s="74">
        <v>52</v>
      </c>
      <c r="L12" s="74">
        <v>130</v>
      </c>
    </row>
    <row r="13" spans="1:12">
      <c r="A13" s="70">
        <v>2</v>
      </c>
      <c r="B13" s="75"/>
      <c r="C13" s="75"/>
      <c r="D13" s="75"/>
      <c r="E13" s="76"/>
      <c r="F13" s="79"/>
      <c r="G13" s="78"/>
      <c r="H13"/>
      <c r="I13"/>
      <c r="J13"/>
      <c r="K13" s="74">
        <v>56</v>
      </c>
      <c r="L13" s="74">
        <v>140</v>
      </c>
    </row>
    <row r="14" spans="1:12">
      <c r="A14" s="70">
        <v>3</v>
      </c>
      <c r="B14" s="80"/>
      <c r="C14" s="81"/>
      <c r="D14" s="82"/>
      <c r="E14" s="80"/>
      <c r="F14" s="82"/>
      <c r="G14" s="83"/>
      <c r="H14"/>
      <c r="I14"/>
      <c r="J14"/>
      <c r="K14" s="74">
        <v>60</v>
      </c>
      <c r="L14" s="74" t="s">
        <v>44</v>
      </c>
    </row>
    <row r="15" spans="1:12">
      <c r="A15" s="70">
        <v>4</v>
      </c>
      <c r="B15" s="84"/>
      <c r="C15" s="85"/>
      <c r="D15" s="85"/>
      <c r="E15" s="85"/>
      <c r="F15" s="85"/>
      <c r="G15" s="82"/>
      <c r="H15"/>
      <c r="I15"/>
      <c r="J15"/>
      <c r="K15" s="74">
        <v>67.5</v>
      </c>
      <c r="L15" s="74" t="s">
        <v>23</v>
      </c>
    </row>
    <row r="16" spans="1:12">
      <c r="A16" s="70">
        <v>5</v>
      </c>
      <c r="B16" s="80"/>
      <c r="C16" s="81"/>
      <c r="D16" s="86"/>
      <c r="E16" s="80"/>
      <c r="F16" s="82"/>
      <c r="G16" s="83"/>
      <c r="H16"/>
      <c r="I16"/>
      <c r="J16"/>
      <c r="K16" s="74">
        <v>75</v>
      </c>
      <c r="L16" s="74">
        <v>180</v>
      </c>
    </row>
    <row r="17" spans="1:12">
      <c r="A17" s="87"/>
      <c r="B17" s="88"/>
      <c r="C17" s="89"/>
      <c r="D17" s="89"/>
      <c r="E17" s="89"/>
      <c r="F17" s="89"/>
      <c r="G17" s="88"/>
      <c r="H17"/>
      <c r="I17"/>
      <c r="J17"/>
      <c r="K17" s="74">
        <v>82.5</v>
      </c>
      <c r="L17" s="74">
        <v>195</v>
      </c>
    </row>
    <row r="18" spans="1:12">
      <c r="A18" s="87"/>
      <c r="B18" s="90"/>
      <c r="C18" s="91"/>
      <c r="D18" s="92"/>
      <c r="E18" s="90"/>
      <c r="F18" s="93"/>
      <c r="G18" s="94"/>
      <c r="H18"/>
      <c r="I18"/>
      <c r="J18"/>
      <c r="K18" s="74">
        <v>90</v>
      </c>
      <c r="L18" s="74">
        <v>210</v>
      </c>
    </row>
    <row r="19" spans="1:12">
      <c r="A19"/>
      <c r="B19" s="95"/>
      <c r="C19" s="95"/>
      <c r="D19" s="95"/>
      <c r="E19" s="95"/>
      <c r="F19" s="95"/>
      <c r="G19" s="95"/>
      <c r="H19"/>
      <c r="I19"/>
      <c r="J19"/>
      <c r="K19" s="74">
        <v>100</v>
      </c>
      <c r="L19" s="74">
        <v>235</v>
      </c>
    </row>
    <row r="20" spans="1:12">
      <c r="A20"/>
      <c r="B20" s="95"/>
      <c r="C20" s="95"/>
      <c r="D20" s="95"/>
      <c r="E20" s="95"/>
      <c r="F20" s="95"/>
      <c r="G20" s="95"/>
      <c r="H20"/>
      <c r="I20"/>
      <c r="J20"/>
      <c r="K20" s="74">
        <v>110</v>
      </c>
      <c r="L20" s="74">
        <v>250</v>
      </c>
    </row>
    <row r="21" spans="1:12">
      <c r="A21"/>
      <c r="B21" s="91"/>
      <c r="C21" s="96"/>
      <c r="D21" s="96"/>
      <c r="E21" s="96"/>
      <c r="F21" s="96"/>
      <c r="G21" s="92"/>
      <c r="H21"/>
      <c r="I21"/>
      <c r="J21"/>
      <c r="K21" s="74">
        <v>125</v>
      </c>
      <c r="L21" s="74">
        <v>265</v>
      </c>
    </row>
    <row r="22" spans="1:12">
      <c r="A22"/>
      <c r="B22" s="95"/>
      <c r="C22" s="95"/>
      <c r="D22" s="95"/>
      <c r="E22" s="95"/>
      <c r="F22" s="95"/>
      <c r="G22" s="95"/>
      <c r="H22"/>
      <c r="I22"/>
      <c r="J22"/>
      <c r="K22" s="74">
        <v>140</v>
      </c>
      <c r="L22" s="74" t="s">
        <v>51</v>
      </c>
    </row>
    <row r="23" spans="1:12">
      <c r="A23"/>
      <c r="B23" s="95"/>
      <c r="C23" s="95"/>
      <c r="D23" s="95"/>
      <c r="E23" s="95"/>
      <c r="F23" s="95"/>
      <c r="G23" s="95"/>
      <c r="H23"/>
      <c r="I23"/>
      <c r="J23"/>
      <c r="K23" s="74" t="s">
        <v>75</v>
      </c>
      <c r="L23" s="74">
        <v>295</v>
      </c>
    </row>
  </sheetData>
  <mergeCells count="2">
    <mergeCell ref="B1:G1"/>
    <mergeCell ref="B10:G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7"/>
  <sheetViews>
    <sheetView workbookViewId="0">
      <selection activeCell="D23" sqref="D23"/>
    </sheetView>
  </sheetViews>
  <sheetFormatPr baseColWidth="10" defaultColWidth="11.5" defaultRowHeight="14" x14ac:dyDescent="0"/>
  <cols>
    <col min="1" max="1" width="4.1640625" style="1" customWidth="1"/>
    <col min="2" max="2" width="21.1640625" style="1" customWidth="1"/>
    <col min="3" max="3" width="11.5" style="1"/>
    <col min="4" max="4" width="11.6640625" style="1" customWidth="1"/>
    <col min="5" max="5" width="11.5" style="1"/>
    <col min="6" max="6" width="12.6640625" style="1" customWidth="1"/>
    <col min="7" max="7" width="38.1640625" style="1" customWidth="1"/>
    <col min="8" max="16384" width="11.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K2" s="1" t="s">
        <v>4</v>
      </c>
      <c r="L2" s="1" t="s">
        <v>3</v>
      </c>
    </row>
    <row r="3" spans="1:12">
      <c r="A3" s="4">
        <v>1</v>
      </c>
      <c r="B3" s="15"/>
      <c r="C3" s="15"/>
      <c r="D3" s="14"/>
      <c r="E3" s="13"/>
      <c r="F3" s="17"/>
      <c r="G3" s="16"/>
      <c r="K3" s="2">
        <v>44</v>
      </c>
      <c r="L3" s="2" t="s">
        <v>17</v>
      </c>
    </row>
    <row r="4" spans="1:12">
      <c r="A4" s="4">
        <v>2</v>
      </c>
      <c r="B4" s="15"/>
      <c r="C4" s="15"/>
      <c r="D4" s="14"/>
      <c r="E4" s="13"/>
      <c r="F4" s="12"/>
      <c r="G4" s="12"/>
      <c r="K4" s="2">
        <v>48</v>
      </c>
      <c r="L4" s="2">
        <v>180</v>
      </c>
    </row>
    <row r="5" spans="1:12">
      <c r="A5" s="4">
        <v>3</v>
      </c>
      <c r="B5" s="15"/>
      <c r="C5" s="15"/>
      <c r="D5" s="14"/>
      <c r="E5" s="13"/>
      <c r="F5" s="12"/>
      <c r="G5" s="12"/>
      <c r="K5" s="2">
        <v>52</v>
      </c>
      <c r="L5" s="2" t="s">
        <v>16</v>
      </c>
    </row>
    <row r="6" spans="1:12">
      <c r="A6" s="4">
        <v>4</v>
      </c>
      <c r="B6" s="3" t="s">
        <v>15</v>
      </c>
      <c r="C6" s="7" t="s">
        <v>15</v>
      </c>
      <c r="D6" s="3" t="s">
        <v>15</v>
      </c>
      <c r="E6" s="7" t="s">
        <v>15</v>
      </c>
      <c r="F6" s="3" t="s">
        <v>15</v>
      </c>
      <c r="G6" s="3" t="s">
        <v>15</v>
      </c>
      <c r="K6" s="2">
        <v>56</v>
      </c>
      <c r="L6" s="2">
        <v>205</v>
      </c>
    </row>
    <row r="7" spans="1:12">
      <c r="A7" s="4">
        <v>5</v>
      </c>
      <c r="B7" s="3" t="s">
        <v>15</v>
      </c>
      <c r="C7" s="7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K7" s="2">
        <v>60</v>
      </c>
      <c r="L7" s="2">
        <v>215</v>
      </c>
    </row>
    <row r="8" spans="1:12">
      <c r="A8" s="10"/>
      <c r="B8" s="11"/>
      <c r="C8" s="11"/>
      <c r="D8" s="11"/>
      <c r="E8" s="11"/>
      <c r="F8" s="11"/>
      <c r="G8" s="11"/>
      <c r="K8" s="2">
        <v>67.5</v>
      </c>
      <c r="L8" s="2">
        <v>230</v>
      </c>
    </row>
    <row r="9" spans="1:12">
      <c r="A9" s="10"/>
      <c r="B9" s="10"/>
      <c r="C9" s="10"/>
      <c r="D9" s="10"/>
      <c r="E9" s="10"/>
      <c r="F9" s="10"/>
      <c r="G9" s="10"/>
      <c r="K9" s="2">
        <v>75</v>
      </c>
      <c r="L9" s="2" t="s">
        <v>14</v>
      </c>
    </row>
    <row r="10" spans="1:12">
      <c r="A10" s="10"/>
      <c r="B10" s="10"/>
      <c r="C10" s="10"/>
      <c r="D10" s="10"/>
      <c r="E10" s="10"/>
      <c r="F10" s="10"/>
      <c r="G10" s="10"/>
      <c r="K10" s="2">
        <v>82.5</v>
      </c>
      <c r="L10" s="2">
        <v>250</v>
      </c>
    </row>
    <row r="11" spans="1:12">
      <c r="A11" s="10"/>
      <c r="B11" s="10"/>
      <c r="C11" s="10"/>
      <c r="D11" s="10"/>
      <c r="E11" s="10"/>
      <c r="F11" s="10"/>
      <c r="G11" s="10"/>
      <c r="K11" s="2">
        <v>90</v>
      </c>
      <c r="L11" s="2" t="s">
        <v>13</v>
      </c>
    </row>
    <row r="12" spans="1:12">
      <c r="K12" s="2" t="s">
        <v>12</v>
      </c>
      <c r="L12" s="2" t="s">
        <v>11</v>
      </c>
    </row>
    <row r="14" spans="1:12" ht="18">
      <c r="B14" s="204" t="s">
        <v>70</v>
      </c>
      <c r="C14" s="204"/>
      <c r="D14" s="204"/>
      <c r="E14" s="204"/>
      <c r="F14" s="204"/>
      <c r="G14" s="204"/>
    </row>
    <row r="15" spans="1:12">
      <c r="A15" s="70" t="s">
        <v>10</v>
      </c>
      <c r="B15" s="71" t="s">
        <v>9</v>
      </c>
      <c r="C15" s="72" t="s">
        <v>8</v>
      </c>
      <c r="D15" s="72" t="s">
        <v>6</v>
      </c>
      <c r="E15" s="72" t="s">
        <v>7</v>
      </c>
      <c r="F15" s="72" t="s">
        <v>6</v>
      </c>
      <c r="G15" s="73" t="s">
        <v>5</v>
      </c>
      <c r="H15"/>
      <c r="I15"/>
      <c r="J15"/>
      <c r="K15" s="74" t="s">
        <v>4</v>
      </c>
      <c r="L15" t="s">
        <v>3</v>
      </c>
    </row>
    <row r="16" spans="1:12">
      <c r="A16" s="70">
        <v>1</v>
      </c>
      <c r="B16" s="82"/>
      <c r="C16" s="82"/>
      <c r="D16" s="82"/>
      <c r="E16" s="82"/>
      <c r="F16" s="97"/>
      <c r="G16" s="82"/>
      <c r="H16"/>
      <c r="I16"/>
      <c r="J16"/>
      <c r="K16" s="74">
        <v>52</v>
      </c>
      <c r="L16" s="74">
        <v>245</v>
      </c>
    </row>
    <row r="17" spans="1:12">
      <c r="A17" s="70">
        <v>2</v>
      </c>
      <c r="B17" s="82"/>
      <c r="C17" s="80"/>
      <c r="D17" s="82"/>
      <c r="E17" s="98"/>
      <c r="F17" s="82"/>
      <c r="G17" s="82"/>
      <c r="H17"/>
      <c r="I17"/>
      <c r="J17"/>
      <c r="K17" s="74">
        <v>56</v>
      </c>
      <c r="L17" s="74" t="s">
        <v>11</v>
      </c>
    </row>
    <row r="18" spans="1:12">
      <c r="A18" s="70">
        <v>3</v>
      </c>
      <c r="B18" s="80"/>
      <c r="C18" s="80"/>
      <c r="D18" s="82"/>
      <c r="E18" s="98"/>
      <c r="F18" s="82"/>
      <c r="G18" s="83"/>
      <c r="H18"/>
      <c r="I18"/>
      <c r="J18"/>
      <c r="K18" s="74">
        <v>60</v>
      </c>
      <c r="L18" s="74" t="s">
        <v>76</v>
      </c>
    </row>
    <row r="19" spans="1:12">
      <c r="A19" s="70">
        <v>4</v>
      </c>
      <c r="B19" s="82"/>
      <c r="C19" s="80"/>
      <c r="D19" s="82"/>
      <c r="E19" s="98"/>
      <c r="F19" s="99"/>
      <c r="G19" s="82"/>
      <c r="H19"/>
      <c r="I19"/>
      <c r="J19"/>
      <c r="K19" s="74">
        <v>67.5</v>
      </c>
      <c r="L19" s="74" t="s">
        <v>77</v>
      </c>
    </row>
    <row r="20" spans="1:12">
      <c r="A20" s="177">
        <v>5</v>
      </c>
      <c r="B20" s="80"/>
      <c r="C20" s="80"/>
      <c r="D20" s="101"/>
      <c r="E20" s="102"/>
      <c r="F20" s="103"/>
      <c r="G20" s="82"/>
      <c r="H20"/>
      <c r="I20"/>
      <c r="J20"/>
      <c r="K20" s="74">
        <v>75</v>
      </c>
      <c r="L20" s="74" t="s">
        <v>78</v>
      </c>
    </row>
    <row r="21" spans="1:12">
      <c r="A21" s="104"/>
      <c r="B21" s="92"/>
      <c r="C21" s="92"/>
      <c r="D21" s="92"/>
      <c r="E21" s="92"/>
      <c r="F21" s="92"/>
      <c r="G21" s="92"/>
      <c r="H21"/>
      <c r="I21"/>
      <c r="J21"/>
      <c r="K21" s="74">
        <v>82.5</v>
      </c>
      <c r="L21" s="74" t="s">
        <v>79</v>
      </c>
    </row>
    <row r="22" spans="1:12">
      <c r="A22" s="104"/>
      <c r="B22" s="92"/>
      <c r="C22" s="92"/>
      <c r="D22" s="92"/>
      <c r="E22" s="92"/>
      <c r="F22" s="92"/>
      <c r="G22" s="92"/>
      <c r="H22"/>
      <c r="I22"/>
      <c r="J22"/>
      <c r="K22" s="74">
        <v>90</v>
      </c>
      <c r="L22" s="74" t="s">
        <v>80</v>
      </c>
    </row>
    <row r="23" spans="1:12">
      <c r="A23"/>
      <c r="B23"/>
      <c r="C23"/>
      <c r="D23"/>
      <c r="E23"/>
      <c r="F23"/>
      <c r="G23"/>
      <c r="H23"/>
      <c r="I23"/>
      <c r="J23"/>
      <c r="K23" s="74">
        <v>100</v>
      </c>
      <c r="L23" s="74" t="s">
        <v>81</v>
      </c>
    </row>
    <row r="24" spans="1:12">
      <c r="A24"/>
      <c r="B24"/>
      <c r="C24"/>
      <c r="D24"/>
      <c r="E24"/>
      <c r="F24"/>
      <c r="G24"/>
      <c r="H24"/>
      <c r="I24"/>
      <c r="J24"/>
      <c r="K24" s="74">
        <v>110</v>
      </c>
      <c r="L24" s="74">
        <v>395</v>
      </c>
    </row>
    <row r="25" spans="1:12">
      <c r="A25"/>
      <c r="B25"/>
      <c r="C25"/>
      <c r="D25"/>
      <c r="E25"/>
      <c r="F25"/>
      <c r="G25"/>
      <c r="H25"/>
      <c r="I25"/>
      <c r="J25"/>
      <c r="K25" s="74">
        <v>125</v>
      </c>
      <c r="L25" s="74">
        <v>410</v>
      </c>
    </row>
    <row r="26" spans="1:12">
      <c r="A26"/>
      <c r="B26"/>
      <c r="C26"/>
      <c r="D26"/>
      <c r="E26"/>
      <c r="F26"/>
      <c r="G26"/>
      <c r="H26"/>
      <c r="I26"/>
      <c r="J26"/>
      <c r="K26" s="74">
        <v>140</v>
      </c>
      <c r="L26" s="74">
        <v>420</v>
      </c>
    </row>
    <row r="27" spans="1:12">
      <c r="A27"/>
      <c r="B27"/>
      <c r="C27"/>
      <c r="D27"/>
      <c r="E27"/>
      <c r="F27"/>
      <c r="G27"/>
      <c r="H27"/>
      <c r="I27"/>
      <c r="J27"/>
      <c r="K27" s="74" t="s">
        <v>75</v>
      </c>
      <c r="L27" s="74" t="s">
        <v>82</v>
      </c>
    </row>
  </sheetData>
  <mergeCells count="2">
    <mergeCell ref="B1:G1"/>
    <mergeCell ref="B14:G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L26"/>
  <sheetViews>
    <sheetView workbookViewId="0">
      <selection activeCell="A10" sqref="A10"/>
    </sheetView>
  </sheetViews>
  <sheetFormatPr baseColWidth="10" defaultColWidth="8.83203125" defaultRowHeight="14" x14ac:dyDescent="0"/>
  <cols>
    <col min="1" max="1" width="4" style="1" customWidth="1"/>
    <col min="2" max="2" width="23.5" style="1" customWidth="1"/>
    <col min="3" max="3" width="8.83203125" style="1"/>
    <col min="4" max="4" width="11.5" style="1" customWidth="1"/>
    <col min="5" max="5" width="8.83203125" style="1"/>
    <col min="6" max="6" width="11.33203125" style="1" customWidth="1"/>
    <col min="7" max="7" width="44.1640625" style="1" customWidth="1"/>
    <col min="8" max="16384" width="8.83203125" style="1"/>
  </cols>
  <sheetData>
    <row r="1" spans="1:12" ht="18">
      <c r="B1" s="204" t="s">
        <v>68</v>
      </c>
      <c r="C1" s="204"/>
      <c r="D1" s="204"/>
      <c r="E1" s="204"/>
      <c r="F1" s="204"/>
      <c r="G1" s="204"/>
    </row>
    <row r="2" spans="1:12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9" t="s">
        <v>5</v>
      </c>
      <c r="K2" s="1" t="s">
        <v>4</v>
      </c>
      <c r="L2" s="1" t="s">
        <v>3</v>
      </c>
    </row>
    <row r="3" spans="1:12">
      <c r="A3" s="21">
        <v>1</v>
      </c>
      <c r="B3" s="178" t="s">
        <v>273</v>
      </c>
      <c r="C3" s="24">
        <v>81.5</v>
      </c>
      <c r="D3" s="198" t="s">
        <v>274</v>
      </c>
      <c r="E3" s="23">
        <v>230</v>
      </c>
      <c r="F3" s="17" t="s">
        <v>275</v>
      </c>
      <c r="G3" s="178" t="s">
        <v>263</v>
      </c>
      <c r="K3" s="2">
        <v>44</v>
      </c>
      <c r="L3" s="2">
        <v>150</v>
      </c>
    </row>
    <row r="4" spans="1:12" ht="14" customHeight="1">
      <c r="A4" s="21">
        <v>2</v>
      </c>
      <c r="B4" s="3"/>
      <c r="C4" s="7"/>
      <c r="D4" s="3"/>
      <c r="E4" s="7"/>
      <c r="F4" s="6"/>
      <c r="G4" s="3"/>
      <c r="K4" s="2">
        <v>48</v>
      </c>
      <c r="L4" s="2" t="s">
        <v>23</v>
      </c>
    </row>
    <row r="5" spans="1:12">
      <c r="A5" s="21">
        <v>3</v>
      </c>
      <c r="B5" s="12"/>
      <c r="C5" s="24"/>
      <c r="D5" s="23"/>
      <c r="E5" s="23"/>
      <c r="F5" s="12"/>
      <c r="G5" s="3"/>
      <c r="K5" s="2">
        <v>52</v>
      </c>
      <c r="L5" s="2">
        <v>175</v>
      </c>
    </row>
    <row r="6" spans="1:12">
      <c r="A6" s="21">
        <v>4</v>
      </c>
      <c r="B6" s="3"/>
      <c r="C6" s="22"/>
      <c r="D6" s="3"/>
      <c r="E6" s="7"/>
      <c r="F6" s="12"/>
      <c r="G6" s="12"/>
      <c r="K6" s="2">
        <v>56</v>
      </c>
      <c r="L6" s="2">
        <v>185</v>
      </c>
    </row>
    <row r="7" spans="1:12">
      <c r="A7" s="21">
        <v>5</v>
      </c>
      <c r="B7" s="3"/>
      <c r="C7" s="20"/>
      <c r="D7" s="20"/>
      <c r="E7" s="3"/>
      <c r="F7" s="19"/>
      <c r="G7" s="16"/>
      <c r="K7" s="2">
        <v>60</v>
      </c>
      <c r="L7" s="2">
        <v>195</v>
      </c>
    </row>
    <row r="8" spans="1:12">
      <c r="B8" s="18"/>
      <c r="C8" s="18"/>
      <c r="D8" s="18"/>
      <c r="E8" s="18"/>
      <c r="F8" s="18"/>
      <c r="G8" s="18"/>
      <c r="K8" s="2">
        <v>67.5</v>
      </c>
      <c r="L8" s="2" t="s">
        <v>22</v>
      </c>
    </row>
    <row r="9" spans="1:12">
      <c r="K9" s="2">
        <v>75</v>
      </c>
      <c r="L9" s="2" t="s">
        <v>21</v>
      </c>
    </row>
    <row r="10" spans="1:12">
      <c r="K10" s="2">
        <v>82.5</v>
      </c>
      <c r="L10" s="2" t="s">
        <v>20</v>
      </c>
    </row>
    <row r="11" spans="1:12">
      <c r="K11" s="2">
        <v>90</v>
      </c>
      <c r="L11" s="2" t="s">
        <v>19</v>
      </c>
    </row>
    <row r="12" spans="1:12">
      <c r="K12" s="2" t="s">
        <v>12</v>
      </c>
      <c r="L12" s="2" t="s">
        <v>18</v>
      </c>
    </row>
    <row r="13" spans="1:12" ht="18">
      <c r="B13" s="204" t="s">
        <v>70</v>
      </c>
      <c r="C13" s="204"/>
      <c r="D13" s="204"/>
      <c r="E13" s="204"/>
      <c r="F13" s="204"/>
      <c r="G13" s="204"/>
    </row>
    <row r="14" spans="1:12">
      <c r="A14" s="105" t="s">
        <v>10</v>
      </c>
      <c r="B14" s="106" t="s">
        <v>9</v>
      </c>
      <c r="C14" s="106" t="s">
        <v>8</v>
      </c>
      <c r="D14" s="106" t="s">
        <v>6</v>
      </c>
      <c r="E14" s="106" t="s">
        <v>7</v>
      </c>
      <c r="F14" s="106" t="s">
        <v>6</v>
      </c>
      <c r="G14" s="106" t="s">
        <v>5</v>
      </c>
      <c r="H14" s="107"/>
      <c r="I14" s="107"/>
      <c r="J14" s="107"/>
      <c r="K14" s="108" t="s">
        <v>4</v>
      </c>
      <c r="L14" t="s">
        <v>3</v>
      </c>
    </row>
    <row r="15" spans="1:12">
      <c r="A15" s="100">
        <v>1</v>
      </c>
      <c r="B15" s="186" t="s">
        <v>243</v>
      </c>
      <c r="C15" s="186" t="s">
        <v>246</v>
      </c>
      <c r="D15" s="143" t="s">
        <v>252</v>
      </c>
      <c r="E15" s="194" t="s">
        <v>249</v>
      </c>
      <c r="F15" s="195" t="s">
        <v>253</v>
      </c>
      <c r="G15" s="83" t="s">
        <v>207</v>
      </c>
      <c r="H15" s="107"/>
      <c r="I15" s="107"/>
      <c r="J15" s="107"/>
      <c r="K15" s="108">
        <v>52</v>
      </c>
      <c r="L15" s="108">
        <v>230</v>
      </c>
    </row>
    <row r="16" spans="1:12">
      <c r="A16" s="100">
        <v>2</v>
      </c>
      <c r="B16" s="186" t="s">
        <v>244</v>
      </c>
      <c r="C16" s="186" t="s">
        <v>247</v>
      </c>
      <c r="D16" s="143" t="s">
        <v>254</v>
      </c>
      <c r="E16" s="194" t="s">
        <v>250</v>
      </c>
      <c r="F16" s="193" t="s">
        <v>255</v>
      </c>
      <c r="G16" s="83" t="s">
        <v>207</v>
      </c>
      <c r="H16" s="107"/>
      <c r="I16" s="107"/>
      <c r="J16" s="107"/>
      <c r="K16" s="108">
        <v>56</v>
      </c>
      <c r="L16" s="108" t="s">
        <v>87</v>
      </c>
    </row>
    <row r="17" spans="1:12">
      <c r="A17" s="100">
        <v>3</v>
      </c>
      <c r="B17" s="186" t="s">
        <v>231</v>
      </c>
      <c r="C17" s="186" t="s">
        <v>233</v>
      </c>
      <c r="D17" s="143" t="s">
        <v>235</v>
      </c>
      <c r="E17" s="143">
        <v>355</v>
      </c>
      <c r="F17" s="193" t="s">
        <v>236</v>
      </c>
      <c r="G17" s="83" t="s">
        <v>207</v>
      </c>
      <c r="H17" s="107"/>
      <c r="I17" s="107"/>
      <c r="J17" s="107"/>
      <c r="K17" s="108">
        <v>60</v>
      </c>
      <c r="L17" s="108" t="s">
        <v>11</v>
      </c>
    </row>
    <row r="18" spans="1:12">
      <c r="A18" s="100">
        <v>4</v>
      </c>
      <c r="B18" s="186" t="s">
        <v>239</v>
      </c>
      <c r="C18" s="186" t="s">
        <v>240</v>
      </c>
      <c r="D18" s="143" t="s">
        <v>241</v>
      </c>
      <c r="E18" s="143">
        <v>370</v>
      </c>
      <c r="F18" s="193" t="s">
        <v>242</v>
      </c>
      <c r="G18" s="83" t="s">
        <v>207</v>
      </c>
      <c r="H18" s="107"/>
      <c r="I18" s="107"/>
      <c r="J18" s="107"/>
      <c r="K18" s="108">
        <v>67.5</v>
      </c>
      <c r="L18" s="108" t="s">
        <v>88</v>
      </c>
    </row>
    <row r="19" spans="1:12">
      <c r="A19" s="100">
        <v>5</v>
      </c>
      <c r="B19" s="186" t="s">
        <v>245</v>
      </c>
      <c r="C19" s="186" t="s">
        <v>248</v>
      </c>
      <c r="D19" s="143" t="s">
        <v>256</v>
      </c>
      <c r="E19" s="194" t="s">
        <v>251</v>
      </c>
      <c r="F19" s="193" t="s">
        <v>257</v>
      </c>
      <c r="G19" s="83" t="s">
        <v>207</v>
      </c>
      <c r="H19" s="107"/>
      <c r="I19" s="107"/>
      <c r="J19" s="107"/>
      <c r="K19" s="108">
        <v>75</v>
      </c>
      <c r="L19" s="108">
        <v>310</v>
      </c>
    </row>
    <row r="20" spans="1:12">
      <c r="A20" s="100">
        <v>6</v>
      </c>
      <c r="B20" s="116" t="s">
        <v>83</v>
      </c>
      <c r="C20" s="109" t="s">
        <v>84</v>
      </c>
      <c r="D20" s="165" t="s">
        <v>196</v>
      </c>
      <c r="E20" s="102" t="s">
        <v>194</v>
      </c>
      <c r="F20" s="181" t="s">
        <v>85</v>
      </c>
      <c r="G20" s="83" t="s">
        <v>86</v>
      </c>
      <c r="H20" s="107"/>
      <c r="I20" s="107"/>
      <c r="J20" s="107"/>
      <c r="K20" s="108">
        <v>82.5</v>
      </c>
      <c r="L20" s="108">
        <v>325</v>
      </c>
    </row>
    <row r="21" spans="1:12">
      <c r="A21" s="100">
        <v>7</v>
      </c>
      <c r="B21" s="186" t="s">
        <v>232</v>
      </c>
      <c r="C21" s="186" t="s">
        <v>234</v>
      </c>
      <c r="D21" s="143" t="s">
        <v>237</v>
      </c>
      <c r="E21" s="143">
        <v>340</v>
      </c>
      <c r="F21" s="193" t="s">
        <v>238</v>
      </c>
      <c r="G21" s="83" t="s">
        <v>207</v>
      </c>
      <c r="H21" s="107"/>
      <c r="I21" s="107"/>
      <c r="J21" s="107"/>
      <c r="K21" s="108">
        <v>90</v>
      </c>
      <c r="L21" s="108">
        <v>340</v>
      </c>
    </row>
    <row r="22" spans="1:12">
      <c r="A22" s="187"/>
      <c r="B22" s="180"/>
      <c r="C22" s="180"/>
      <c r="D22" s="187"/>
      <c r="E22" s="143"/>
      <c r="F22" s="193"/>
      <c r="G22" s="83"/>
      <c r="H22" s="107"/>
      <c r="I22" s="107"/>
      <c r="J22" s="107"/>
      <c r="K22" s="108">
        <v>100</v>
      </c>
      <c r="L22" s="108">
        <v>355</v>
      </c>
    </row>
    <row r="23" spans="1:12">
      <c r="A23" s="187"/>
      <c r="B23" s="186"/>
      <c r="C23" s="186"/>
      <c r="D23" s="143"/>
      <c r="E23" s="194"/>
      <c r="F23" s="193"/>
      <c r="G23" s="83"/>
      <c r="H23" s="107"/>
      <c r="I23" s="107"/>
      <c r="J23" s="107"/>
      <c r="K23" s="108">
        <v>110</v>
      </c>
      <c r="L23" s="108">
        <v>365</v>
      </c>
    </row>
    <row r="24" spans="1:12">
      <c r="A24" s="187"/>
      <c r="B24" s="186"/>
      <c r="C24" s="186"/>
      <c r="D24" s="143"/>
      <c r="E24" s="194"/>
      <c r="F24" s="193"/>
      <c r="G24" s="83"/>
      <c r="H24" s="107"/>
      <c r="I24" s="107"/>
      <c r="J24" s="107"/>
      <c r="K24" s="108">
        <v>125</v>
      </c>
      <c r="L24" s="108">
        <v>380</v>
      </c>
    </row>
    <row r="25" spans="1:12">
      <c r="A25" s="187"/>
      <c r="B25" s="186"/>
      <c r="C25" s="186"/>
      <c r="D25" s="143"/>
      <c r="E25" s="194"/>
      <c r="F25" s="193"/>
      <c r="G25" s="83"/>
      <c r="H25" s="107"/>
      <c r="I25" s="107"/>
      <c r="J25" s="107"/>
      <c r="K25" s="108">
        <v>140</v>
      </c>
      <c r="L25" s="108">
        <v>390</v>
      </c>
    </row>
    <row r="26" spans="1:1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8" t="s">
        <v>75</v>
      </c>
      <c r="L26" s="108" t="s">
        <v>49</v>
      </c>
    </row>
  </sheetData>
  <mergeCells count="2">
    <mergeCell ref="B1:G1"/>
    <mergeCell ref="B13:G1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M26"/>
  <sheetViews>
    <sheetView workbookViewId="0">
      <selection activeCell="G38" sqref="G38"/>
    </sheetView>
  </sheetViews>
  <sheetFormatPr baseColWidth="10" defaultColWidth="11.5" defaultRowHeight="14" x14ac:dyDescent="0"/>
  <cols>
    <col min="1" max="1" width="3.83203125" style="1" customWidth="1"/>
    <col min="2" max="2" width="21.6640625" style="1" customWidth="1"/>
    <col min="3" max="3" width="11.5" style="1"/>
    <col min="4" max="4" width="11.6640625" style="1" customWidth="1"/>
    <col min="5" max="5" width="11.5" style="1"/>
    <col min="6" max="6" width="11.6640625" style="1" customWidth="1"/>
    <col min="7" max="7" width="37.83203125" style="1" customWidth="1"/>
    <col min="8" max="16384" width="11.5" style="1"/>
  </cols>
  <sheetData>
    <row r="1" spans="1:13" ht="18">
      <c r="B1" s="204" t="s">
        <v>68</v>
      </c>
      <c r="C1" s="204"/>
      <c r="D1" s="204"/>
      <c r="E1" s="204"/>
      <c r="F1" s="204"/>
      <c r="G1" s="204"/>
    </row>
    <row r="2" spans="1:13">
      <c r="A2" s="4" t="s">
        <v>10</v>
      </c>
      <c r="B2" s="9" t="s">
        <v>9</v>
      </c>
      <c r="C2" s="9" t="s">
        <v>8</v>
      </c>
      <c r="D2" s="9" t="s">
        <v>6</v>
      </c>
      <c r="E2" s="9" t="s">
        <v>7</v>
      </c>
      <c r="F2" s="9" t="s">
        <v>6</v>
      </c>
      <c r="G2" s="8" t="s">
        <v>5</v>
      </c>
      <c r="K2" s="1" t="s">
        <v>4</v>
      </c>
      <c r="L2" s="1" t="s">
        <v>3</v>
      </c>
    </row>
    <row r="3" spans="1:13">
      <c r="A3" s="4">
        <v>1</v>
      </c>
      <c r="B3" s="37" t="s">
        <v>26</v>
      </c>
      <c r="C3" s="36" t="s">
        <v>25</v>
      </c>
      <c r="D3" s="36" t="str">
        <f>"1,0653"</f>
        <v>1,0653</v>
      </c>
      <c r="E3" s="35" t="str">
        <f>"1595,0"</f>
        <v>1595,0</v>
      </c>
      <c r="F3" s="38" t="str">
        <f>"1699,1535"</f>
        <v>1699,1535</v>
      </c>
      <c r="G3" s="12" t="s">
        <v>24</v>
      </c>
      <c r="K3" s="2">
        <v>44</v>
      </c>
      <c r="L3" s="2">
        <v>32</v>
      </c>
      <c r="M3" s="2"/>
    </row>
    <row r="4" spans="1:13">
      <c r="A4" s="4">
        <v>2</v>
      </c>
      <c r="B4" s="32"/>
      <c r="C4" s="15"/>
      <c r="D4" s="15"/>
      <c r="E4" s="35"/>
      <c r="F4" s="34"/>
      <c r="G4" s="12"/>
      <c r="K4" s="2">
        <v>48</v>
      </c>
      <c r="L4" s="2">
        <v>31</v>
      </c>
      <c r="M4" s="2"/>
    </row>
    <row r="5" spans="1:13">
      <c r="A5" s="4">
        <v>3</v>
      </c>
      <c r="B5" s="37"/>
      <c r="C5" s="36"/>
      <c r="D5" s="36"/>
      <c r="E5" s="35"/>
      <c r="F5" s="34"/>
      <c r="G5" s="12"/>
      <c r="K5" s="2">
        <v>52</v>
      </c>
      <c r="L5" s="2">
        <v>30</v>
      </c>
      <c r="M5" s="2"/>
    </row>
    <row r="6" spans="1:13">
      <c r="A6" s="4">
        <v>4</v>
      </c>
      <c r="B6" s="32"/>
      <c r="C6" s="15"/>
      <c r="D6" s="14"/>
      <c r="E6" s="33"/>
      <c r="F6" s="14"/>
      <c r="G6" s="12"/>
      <c r="K6" s="2">
        <v>56</v>
      </c>
      <c r="L6" s="2">
        <v>29</v>
      </c>
      <c r="M6" s="2"/>
    </row>
    <row r="7" spans="1:13">
      <c r="A7" s="4">
        <v>5</v>
      </c>
      <c r="B7" s="32"/>
      <c r="C7" s="15"/>
      <c r="D7" s="31"/>
      <c r="E7" s="30"/>
      <c r="F7" s="14"/>
      <c r="G7" s="12"/>
      <c r="K7" s="2">
        <v>60</v>
      </c>
      <c r="L7" s="2">
        <v>28</v>
      </c>
      <c r="M7" s="2"/>
    </row>
    <row r="8" spans="1:13">
      <c r="A8" s="25"/>
      <c r="B8" s="26"/>
      <c r="C8" s="28"/>
      <c r="D8" s="28"/>
      <c r="E8" s="29"/>
      <c r="F8" s="28"/>
      <c r="G8" s="26"/>
      <c r="K8" s="2">
        <v>67.5</v>
      </c>
      <c r="L8" s="2">
        <v>27</v>
      </c>
      <c r="M8" s="2"/>
    </row>
    <row r="9" spans="1:13">
      <c r="B9" s="25"/>
      <c r="C9" s="27"/>
      <c r="D9" s="27"/>
      <c r="E9" s="27"/>
      <c r="F9" s="27"/>
      <c r="G9" s="26"/>
      <c r="K9" s="2">
        <v>75</v>
      </c>
      <c r="L9" s="2">
        <v>26</v>
      </c>
      <c r="M9" s="2"/>
    </row>
    <row r="10" spans="1:13">
      <c r="B10" s="25"/>
      <c r="C10" s="25"/>
      <c r="D10" s="25"/>
      <c r="E10" s="25"/>
      <c r="F10" s="25"/>
      <c r="G10" s="25"/>
      <c r="K10" s="2">
        <v>82.5</v>
      </c>
      <c r="L10" s="2">
        <v>24</v>
      </c>
      <c r="M10" s="2"/>
    </row>
    <row r="11" spans="1:13">
      <c r="K11" s="2">
        <v>90</v>
      </c>
      <c r="L11" s="2">
        <v>21</v>
      </c>
      <c r="M11" s="2"/>
    </row>
    <row r="12" spans="1:13">
      <c r="K12" s="2" t="s">
        <v>12</v>
      </c>
      <c r="L12" s="2">
        <v>18</v>
      </c>
      <c r="M12" s="2"/>
    </row>
    <row r="13" spans="1:13" ht="18">
      <c r="B13" s="204" t="s">
        <v>70</v>
      </c>
      <c r="C13" s="204"/>
      <c r="D13" s="204"/>
      <c r="E13" s="204"/>
      <c r="F13" s="204"/>
      <c r="G13" s="204"/>
    </row>
    <row r="14" spans="1:13">
      <c r="A14" s="105" t="s">
        <v>10</v>
      </c>
      <c r="B14" s="113" t="s">
        <v>9</v>
      </c>
      <c r="C14" s="113" t="s">
        <v>8</v>
      </c>
      <c r="D14" s="113" t="s">
        <v>6</v>
      </c>
      <c r="E14" s="113" t="s">
        <v>89</v>
      </c>
      <c r="F14" s="114" t="s">
        <v>6</v>
      </c>
      <c r="G14" s="113" t="s">
        <v>5</v>
      </c>
      <c r="H14" s="115"/>
      <c r="I14" s="115"/>
      <c r="J14" s="115"/>
      <c r="K14" s="115" t="s">
        <v>4</v>
      </c>
      <c r="L14" t="s">
        <v>3</v>
      </c>
    </row>
    <row r="15" spans="1:13">
      <c r="A15" s="105">
        <v>1</v>
      </c>
      <c r="B15" s="81" t="s">
        <v>90</v>
      </c>
      <c r="C15" s="81" t="s">
        <v>91</v>
      </c>
      <c r="D15" s="81" t="str">
        <f>"0,6885"</f>
        <v>0,6885</v>
      </c>
      <c r="E15" s="102" t="str">
        <f>"5400,0"</f>
        <v>5400,0</v>
      </c>
      <c r="F15" s="77" t="str">
        <f>"3718,1700"</f>
        <v>3718,1700</v>
      </c>
      <c r="G15" s="83" t="s">
        <v>24</v>
      </c>
      <c r="H15" s="115"/>
      <c r="I15" s="115"/>
      <c r="J15" s="115"/>
      <c r="K15" s="115">
        <v>52</v>
      </c>
      <c r="L15" s="115">
        <v>56</v>
      </c>
    </row>
    <row r="16" spans="1:13">
      <c r="A16" s="105">
        <v>2</v>
      </c>
      <c r="B16" s="80" t="s">
        <v>92</v>
      </c>
      <c r="C16" s="80" t="s">
        <v>93</v>
      </c>
      <c r="D16" s="80" t="str">
        <f>"0,6934"</f>
        <v>0,6934</v>
      </c>
      <c r="E16" s="102" t="str">
        <f>"5250,0"</f>
        <v>5250,0</v>
      </c>
      <c r="F16" s="79" t="str">
        <f>"3640,0876"</f>
        <v>3640,0876</v>
      </c>
      <c r="G16" s="117" t="s">
        <v>294</v>
      </c>
      <c r="H16" s="115"/>
      <c r="I16" s="115"/>
      <c r="J16" s="115"/>
      <c r="K16" s="115">
        <v>56</v>
      </c>
      <c r="L16" s="115">
        <v>55</v>
      </c>
    </row>
    <row r="17" spans="1:12">
      <c r="A17" s="105">
        <v>3</v>
      </c>
      <c r="B17" s="116" t="s">
        <v>94</v>
      </c>
      <c r="C17" s="116" t="s">
        <v>95</v>
      </c>
      <c r="D17" s="116" t="str">
        <f>"0,6600"</f>
        <v>0,6600</v>
      </c>
      <c r="E17" s="102" t="str">
        <f>"5440,0"</f>
        <v>5440,0</v>
      </c>
      <c r="F17" s="79" t="str">
        <f>"3590,6719"</f>
        <v>3590,6719</v>
      </c>
      <c r="G17" s="78" t="s">
        <v>24</v>
      </c>
      <c r="H17" s="115"/>
      <c r="I17" s="115"/>
      <c r="J17" s="115"/>
      <c r="K17" s="115">
        <v>60</v>
      </c>
      <c r="L17" s="115">
        <v>54</v>
      </c>
    </row>
    <row r="18" spans="1:12">
      <c r="A18" s="105">
        <v>4</v>
      </c>
      <c r="B18" s="116" t="s">
        <v>96</v>
      </c>
      <c r="C18" s="116" t="s">
        <v>97</v>
      </c>
      <c r="D18" s="116" t="str">
        <f>"0,5997"</f>
        <v>0,5997</v>
      </c>
      <c r="E18" s="102" t="str">
        <f>"5415,0"</f>
        <v>5415,0</v>
      </c>
      <c r="F18" s="79" t="str">
        <f>"3247,1049"</f>
        <v>3247,1049</v>
      </c>
      <c r="G18" s="78" t="s">
        <v>24</v>
      </c>
      <c r="H18" s="115"/>
      <c r="I18" s="115"/>
      <c r="J18" s="115"/>
      <c r="K18" s="115">
        <v>67.5</v>
      </c>
      <c r="L18" s="115">
        <v>53</v>
      </c>
    </row>
    <row r="19" spans="1:12">
      <c r="A19" s="105">
        <v>5</v>
      </c>
      <c r="B19" s="116" t="s">
        <v>98</v>
      </c>
      <c r="C19" s="116" t="s">
        <v>99</v>
      </c>
      <c r="D19" s="116" t="str">
        <f>"0,6040"</f>
        <v>0,6040</v>
      </c>
      <c r="E19" s="102" t="str">
        <f>"4902,5"</f>
        <v>4902,5</v>
      </c>
      <c r="F19" s="79" t="str">
        <f>"2961,1099"</f>
        <v>2961,1099</v>
      </c>
      <c r="G19" s="78" t="s">
        <v>195</v>
      </c>
      <c r="H19" s="115"/>
      <c r="I19" s="115"/>
      <c r="J19" s="115"/>
      <c r="K19" s="115">
        <v>75</v>
      </c>
      <c r="L19" s="115">
        <v>51</v>
      </c>
    </row>
    <row r="20" spans="1:12">
      <c r="A20" s="105">
        <v>6</v>
      </c>
      <c r="B20" s="109" t="s">
        <v>100</v>
      </c>
      <c r="C20" s="109" t="s">
        <v>101</v>
      </c>
      <c r="D20" s="109" t="str">
        <f>"0,6326"</f>
        <v>0,6326</v>
      </c>
      <c r="E20" s="102" t="str">
        <f>"4420,0"</f>
        <v>4420,0</v>
      </c>
      <c r="F20" s="79" t="str">
        <f>"2796,0920"</f>
        <v>2796,0920</v>
      </c>
      <c r="G20" s="117" t="s">
        <v>102</v>
      </c>
      <c r="H20" s="115"/>
      <c r="I20" s="115"/>
      <c r="J20" s="115"/>
      <c r="K20" s="115">
        <v>82.5</v>
      </c>
      <c r="L20" s="115">
        <v>49</v>
      </c>
    </row>
    <row r="21" spans="1:12">
      <c r="A21" s="105">
        <v>7</v>
      </c>
      <c r="B21" s="111" t="s">
        <v>291</v>
      </c>
      <c r="C21" s="202" t="s">
        <v>292</v>
      </c>
      <c r="D21" s="111" t="str">
        <f>"0,5674"</f>
        <v>0,5674</v>
      </c>
      <c r="E21" s="92" t="s">
        <v>293</v>
      </c>
      <c r="F21" s="203" t="str">
        <f>"2745,0393"</f>
        <v>2745,0393</v>
      </c>
      <c r="G21" s="135" t="s">
        <v>290</v>
      </c>
      <c r="H21" s="115"/>
      <c r="I21" s="115"/>
      <c r="J21" s="115"/>
      <c r="K21" s="115">
        <v>90</v>
      </c>
      <c r="L21" s="115">
        <v>47</v>
      </c>
    </row>
    <row r="22" spans="1:12">
      <c r="A22" s="105">
        <v>8</v>
      </c>
      <c r="B22" s="116" t="s">
        <v>103</v>
      </c>
      <c r="C22" s="116" t="s">
        <v>104</v>
      </c>
      <c r="D22" s="116" t="str">
        <f>"1,3243"</f>
        <v>1,3243</v>
      </c>
      <c r="E22" s="102" t="str">
        <f>"2015,0"</f>
        <v>2015,0</v>
      </c>
      <c r="F22" s="79" t="str">
        <f>"2668,5652"</f>
        <v>2668,5652</v>
      </c>
      <c r="G22" s="78" t="s">
        <v>24</v>
      </c>
      <c r="H22" s="115"/>
      <c r="I22" s="115"/>
      <c r="J22" s="115"/>
      <c r="K22" s="115">
        <v>100</v>
      </c>
      <c r="L22" s="115">
        <v>45</v>
      </c>
    </row>
    <row r="23" spans="1:12">
      <c r="A23" s="105">
        <v>9</v>
      </c>
      <c r="B23" s="116" t="s">
        <v>276</v>
      </c>
      <c r="C23" s="199" t="s">
        <v>277</v>
      </c>
      <c r="D23" s="199" t="str">
        <f>"0,6456"</f>
        <v>0,6456</v>
      </c>
      <c r="E23" s="200" t="str">
        <f>"4042,5"</f>
        <v>4042,5</v>
      </c>
      <c r="F23" s="201" t="str">
        <f>"2609,8381"</f>
        <v>2609,8381</v>
      </c>
      <c r="G23" s="178" t="s">
        <v>263</v>
      </c>
      <c r="H23" s="115"/>
      <c r="I23" s="115"/>
      <c r="J23" s="115"/>
      <c r="K23" s="115">
        <v>110</v>
      </c>
      <c r="L23" s="115">
        <v>43</v>
      </c>
    </row>
    <row r="24" spans="1:12">
      <c r="A24" s="105">
        <v>10</v>
      </c>
      <c r="B24" s="116" t="s">
        <v>105</v>
      </c>
      <c r="C24" s="116" t="s">
        <v>106</v>
      </c>
      <c r="D24" s="116" t="str">
        <f>"0,5795"</f>
        <v>0,5795</v>
      </c>
      <c r="E24" s="102" t="str">
        <f>"4407,5"</f>
        <v>4407,5</v>
      </c>
      <c r="F24" s="79" t="str">
        <f>"2553,9259"</f>
        <v>2553,9259</v>
      </c>
      <c r="G24" s="78" t="s">
        <v>24</v>
      </c>
      <c r="H24" s="115"/>
      <c r="I24" s="115"/>
      <c r="J24" s="115"/>
      <c r="K24" s="115">
        <v>125</v>
      </c>
      <c r="L24" s="115">
        <v>41</v>
      </c>
    </row>
    <row r="25" spans="1:12">
      <c r="A25" s="82"/>
      <c r="B25" s="116"/>
      <c r="C25" s="119"/>
      <c r="D25" s="116"/>
      <c r="E25" s="82"/>
      <c r="F25" s="142"/>
      <c r="G25" s="135"/>
      <c r="H25" s="115"/>
      <c r="I25" s="115"/>
      <c r="J25" s="115"/>
      <c r="K25" s="115">
        <v>140</v>
      </c>
      <c r="L25" s="115">
        <v>39</v>
      </c>
    </row>
    <row r="26" spans="1:12">
      <c r="A26" s="82"/>
      <c r="B26" s="82"/>
      <c r="C26" s="82"/>
      <c r="D26" s="82"/>
      <c r="E26" s="82"/>
      <c r="F26" s="169"/>
      <c r="G26" s="82"/>
      <c r="H26" s="115"/>
      <c r="I26" s="115"/>
      <c r="J26" s="115"/>
      <c r="K26" s="115" t="s">
        <v>75</v>
      </c>
      <c r="L26" s="115">
        <v>36</v>
      </c>
    </row>
  </sheetData>
  <mergeCells count="2">
    <mergeCell ref="B1:G1"/>
    <mergeCell ref="B13:G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HUB</vt:lpstr>
      <vt:lpstr>Grip Block</vt:lpstr>
      <vt:lpstr>Excalibur</vt:lpstr>
      <vt:lpstr>Apollon's Axle</vt:lpstr>
      <vt:lpstr>Rolling Thunder</vt:lpstr>
      <vt:lpstr>Пауэрспорт</vt:lpstr>
      <vt:lpstr>Тяга в экипировке</vt:lpstr>
      <vt:lpstr>Тяга</vt:lpstr>
      <vt:lpstr>Народный жим</vt:lpstr>
      <vt:lpstr>Жим многослой</vt:lpstr>
      <vt:lpstr>Жим однослой</vt:lpstr>
      <vt:lpstr>Жим софт Ультра</vt:lpstr>
      <vt:lpstr>Жим софт Стандарт</vt:lpstr>
      <vt:lpstr>Жим </vt:lpstr>
      <vt:lpstr>Приседание многослой</vt:lpstr>
      <vt:lpstr>Приседание однослой</vt:lpstr>
      <vt:lpstr>Присед в бинтах </vt:lpstr>
      <vt:lpstr>Приседание </vt:lpstr>
      <vt:lpstr>Силовое двоеборье в экипировке </vt:lpstr>
      <vt:lpstr>Силовое двоеборье</vt:lpstr>
      <vt:lpstr>Троеборье многослой</vt:lpstr>
      <vt:lpstr>Троеборье однослой</vt:lpstr>
      <vt:lpstr>Троеборье в бинтах</vt:lpstr>
      <vt:lpstr>Троеборье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2017-10-04T10:25:37Z</dcterms:modified>
</cp:coreProperties>
</file>