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40" yWindow="20" windowWidth="11340" windowHeight="9700" tabRatio="623" activeTab="0"/>
  </bookViews>
  <sheets>
    <sheet name="Тяга в экипировке" sheetId="1" r:id="rId1"/>
    <sheet name="Тяга без экипировки ДК" sheetId="2" r:id="rId2"/>
    <sheet name="Тяга без экипировки" sheetId="3" r:id="rId3"/>
    <sheet name="Народный жим 1 вес ДК" sheetId="4" r:id="rId4"/>
    <sheet name="Народный жим 1 вес" sheetId="5" r:id="rId5"/>
    <sheet name="Жим многослойная экипировка" sheetId="6" r:id="rId6"/>
    <sheet name="Жим однослойная экипировка" sheetId="7" r:id="rId7"/>
    <sheet name="Жим без экипировки ДК" sheetId="8" r:id="rId8"/>
    <sheet name="Жим лежа без экипировки" sheetId="9" r:id="rId9"/>
    <sheet name="Присед в бинтах" sheetId="10" r:id="rId10"/>
    <sheet name="Пауэрлифтинг многослойная экипа" sheetId="11" r:id="rId11"/>
    <sheet name="Пауэрлифтинг в бинтах" sheetId="12" r:id="rId12"/>
    <sheet name="Пауэрлифтинг без экипировки ДК" sheetId="13" r:id="rId13"/>
    <sheet name="Пауэрлифтинг без экипировки" sheetId="14" r:id="rId14"/>
  </sheets>
  <definedNames/>
  <calcPr fullCalcOnLoad="1"/>
</workbook>
</file>

<file path=xl/sharedStrings.xml><?xml version="1.0" encoding="utf-8"?>
<sst xmlns="http://schemas.openxmlformats.org/spreadsheetml/2006/main" count="1425" uniqueCount="547">
  <si>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</si>
  <si>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</si>
  <si>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</si>
  <si>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</si>
  <si>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</si>
  <si>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</si>
  <si>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</si>
  <si>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</si>
  <si>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</si>
  <si>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ВЕСОВАЯ КАТЕГОРИЯ   48</t>
  </si>
  <si>
    <t>Еремина Ирина</t>
  </si>
  <si>
    <t>Open (15.07.1987)/28</t>
  </si>
  <si>
    <t xml:space="preserve">Тольятти </t>
  </si>
  <si>
    <t xml:space="preserve">Тольятти/Самарская область </t>
  </si>
  <si>
    <t>35,0</t>
  </si>
  <si>
    <t>37,5</t>
  </si>
  <si>
    <t>40,0</t>
  </si>
  <si>
    <t>ВЕСОВАЯ КАТЕГОРИЯ   52</t>
  </si>
  <si>
    <t>Смирнов Антон</t>
  </si>
  <si>
    <t xml:space="preserve">Пенза </t>
  </si>
  <si>
    <t xml:space="preserve">Пенза/Пензенская область </t>
  </si>
  <si>
    <t>42,5</t>
  </si>
  <si>
    <t>50,0</t>
  </si>
  <si>
    <t xml:space="preserve">Самостоятельно </t>
  </si>
  <si>
    <t>ВЕСОВАЯ КАТЕГОРИЯ   75</t>
  </si>
  <si>
    <t>Красильников Виталий</t>
  </si>
  <si>
    <t>Open (08.05.1981)/34</t>
  </si>
  <si>
    <t xml:space="preserve">Сызрань </t>
  </si>
  <si>
    <t xml:space="preserve">Сызрань/Самарская область </t>
  </si>
  <si>
    <t>150,0</t>
  </si>
  <si>
    <t>155,0</t>
  </si>
  <si>
    <t>ВЕСОВАЯ КАТЕГОРИЯ   82.5</t>
  </si>
  <si>
    <t>Шестов Даниил</t>
  </si>
  <si>
    <t xml:space="preserve">Октябрьск </t>
  </si>
  <si>
    <t xml:space="preserve">Октябрьск/Самарская область </t>
  </si>
  <si>
    <t>130,0</t>
  </si>
  <si>
    <t>140,0</t>
  </si>
  <si>
    <t>145,0</t>
  </si>
  <si>
    <t xml:space="preserve">Кутуков А.Н. </t>
  </si>
  <si>
    <t>Попов Алексей</t>
  </si>
  <si>
    <t>Open (26.12.1986)/28</t>
  </si>
  <si>
    <t xml:space="preserve">Нижний Ломов/Пензенская область </t>
  </si>
  <si>
    <t>160,0</t>
  </si>
  <si>
    <t>170,0</t>
  </si>
  <si>
    <t xml:space="preserve">Плаксин А.А. </t>
  </si>
  <si>
    <t>Дворядкин Павел</t>
  </si>
  <si>
    <t>Open (17.07.1986)/29</t>
  </si>
  <si>
    <t>Бочкарев Константин</t>
  </si>
  <si>
    <t>Open (06.02.1979)/36</t>
  </si>
  <si>
    <t>165,0</t>
  </si>
  <si>
    <t xml:space="preserve">Мамедов Э.Г. </t>
  </si>
  <si>
    <t>Яковлев Максим</t>
  </si>
  <si>
    <t>Open (17.06.1982)/33</t>
  </si>
  <si>
    <t xml:space="preserve">Самара </t>
  </si>
  <si>
    <t xml:space="preserve">Самара/Самарская область </t>
  </si>
  <si>
    <t>142,5</t>
  </si>
  <si>
    <t>147,5</t>
  </si>
  <si>
    <t>Потапов Денис</t>
  </si>
  <si>
    <t>Open (18.08.1990)/25</t>
  </si>
  <si>
    <t>135,0</t>
  </si>
  <si>
    <t>Жачков Сергей</t>
  </si>
  <si>
    <t>Open (06.04.1990)/25</t>
  </si>
  <si>
    <t>132,5</t>
  </si>
  <si>
    <t>137,5</t>
  </si>
  <si>
    <t>ВЕСОВАЯ КАТЕГОРИЯ   90</t>
  </si>
  <si>
    <t>Петров Владимир</t>
  </si>
  <si>
    <t>Open (01.08.1991)/24</t>
  </si>
  <si>
    <t>175,0</t>
  </si>
  <si>
    <t>180,0</t>
  </si>
  <si>
    <t>185,0</t>
  </si>
  <si>
    <t>ВЕСОВАЯ КАТЕГОРИЯ   100</t>
  </si>
  <si>
    <t>Краснокуцкий Святослав</t>
  </si>
  <si>
    <t>Раков Роман</t>
  </si>
  <si>
    <t>Juniors 20-23 (21.03.1992)/23</t>
  </si>
  <si>
    <t xml:space="preserve">Лично </t>
  </si>
  <si>
    <t>Кондратьев Павел</t>
  </si>
  <si>
    <t>Open (20.09.1989)/26</t>
  </si>
  <si>
    <t>195,0</t>
  </si>
  <si>
    <t>200,0</t>
  </si>
  <si>
    <t xml:space="preserve">Батынов А. </t>
  </si>
  <si>
    <t>Кутуков Алексей</t>
  </si>
  <si>
    <t>Open (01.08.1982)/33</t>
  </si>
  <si>
    <t>Салехов Артем</t>
  </si>
  <si>
    <t>Open (21.02.1990)/25</t>
  </si>
  <si>
    <t xml:space="preserve">Ключников Евгений </t>
  </si>
  <si>
    <t>Нигматуллин Руслан</t>
  </si>
  <si>
    <t>Open (12.10.1980)/35</t>
  </si>
  <si>
    <t xml:space="preserve">Башкортостан </t>
  </si>
  <si>
    <t xml:space="preserve">Октябрьский/Башкортостан </t>
  </si>
  <si>
    <t>Алавкин Владислав</t>
  </si>
  <si>
    <t>Open (03.03.1990)/25</t>
  </si>
  <si>
    <t>Дудченко Николай</t>
  </si>
  <si>
    <t>Masters 55-59 (23.05.1958)/57</t>
  </si>
  <si>
    <t>167,5</t>
  </si>
  <si>
    <t>ВЕСОВАЯ КАТЕГОРИЯ   110</t>
  </si>
  <si>
    <t>Мамедов Дилавар</t>
  </si>
  <si>
    <t>Juniors 20-23 (11.07.1992)/23</t>
  </si>
  <si>
    <t xml:space="preserve">Москва </t>
  </si>
  <si>
    <t>Глебчев Руслан</t>
  </si>
  <si>
    <t>Juniors 20-23 (16.03.1995)/20</t>
  </si>
  <si>
    <t xml:space="preserve">Дворядкин П.Г. </t>
  </si>
  <si>
    <t>Кулагин Андрей</t>
  </si>
  <si>
    <t>Open (16.09.1978)/37</t>
  </si>
  <si>
    <t>215,0</t>
  </si>
  <si>
    <t>222,5</t>
  </si>
  <si>
    <t>227,5</t>
  </si>
  <si>
    <t>Стрильчук Сергей</t>
  </si>
  <si>
    <t>Open (02.04.1987)/28</t>
  </si>
  <si>
    <t>205,0</t>
  </si>
  <si>
    <t>Стенин Василий</t>
  </si>
  <si>
    <t>Masters 40-44 (05.06.1975)/40</t>
  </si>
  <si>
    <t xml:space="preserve">Тульская </t>
  </si>
  <si>
    <t xml:space="preserve">Тула/Тульская область </t>
  </si>
  <si>
    <t>182,5</t>
  </si>
  <si>
    <t xml:space="preserve">Рогожников К.В. </t>
  </si>
  <si>
    <t>ВЕСОВАЯ КАТЕГОРИЯ   125</t>
  </si>
  <si>
    <t>Грунтов Виктор</t>
  </si>
  <si>
    <t>Masters 40-44 (27.05.1972)/43</t>
  </si>
  <si>
    <t>190,0</t>
  </si>
  <si>
    <t>202,5</t>
  </si>
  <si>
    <t>210,0</t>
  </si>
  <si>
    <t xml:space="preserve">Брославский В.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</si>
  <si>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</si>
  <si>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</si>
  <si>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</si>
  <si>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</si>
  <si>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</si>
  <si>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Мужчины </t>
  </si>
  <si>
    <t>Шарапов Андрей</t>
  </si>
  <si>
    <t>Open (25.11.1978)/36</t>
  </si>
  <si>
    <t>350,0</t>
  </si>
  <si>
    <t>370,0</t>
  </si>
  <si>
    <t>230,0</t>
  </si>
  <si>
    <t>235,0</t>
  </si>
  <si>
    <t>290,0</t>
  </si>
  <si>
    <t>Жудро Дмитрий</t>
  </si>
  <si>
    <t>Open (25.05.1988)/27</t>
  </si>
  <si>
    <t>255,0</t>
  </si>
  <si>
    <t>270,0</t>
  </si>
  <si>
    <t>280,0</t>
  </si>
  <si>
    <t>260,0</t>
  </si>
  <si>
    <t>300,0</t>
  </si>
  <si>
    <t xml:space="preserve">Шарапов А.М. </t>
  </si>
  <si>
    <t>ВЕСОВАЯ КАТЕГОРИЯ   67.5</t>
  </si>
  <si>
    <t>Песков Вадим</t>
  </si>
  <si>
    <t>Juniors 20-23 (29.06.1992)/23</t>
  </si>
  <si>
    <t>152,5</t>
  </si>
  <si>
    <t>Семеньков Дмитрий</t>
  </si>
  <si>
    <t>115,0</t>
  </si>
  <si>
    <t xml:space="preserve">Ососков В.А. </t>
  </si>
  <si>
    <t>Астионов Михаил</t>
  </si>
  <si>
    <t>95,0</t>
  </si>
  <si>
    <t>102,5</t>
  </si>
  <si>
    <t>Чугуров Сергей</t>
  </si>
  <si>
    <t>Juniors 20-23 (22.06.1993)/22</t>
  </si>
  <si>
    <t>Дмитриев Владислав</t>
  </si>
  <si>
    <t>Juniors 20-23 (23.07.1993)/22</t>
  </si>
  <si>
    <t>Гордеев Борис</t>
  </si>
  <si>
    <t>Open (25.08.1981)/34</t>
  </si>
  <si>
    <t>Солопов Николай</t>
  </si>
  <si>
    <t>Open (26.03.1991)/24</t>
  </si>
  <si>
    <t>Кропачев Анатолий</t>
  </si>
  <si>
    <t>Open (06.11.1982)/33</t>
  </si>
  <si>
    <t>Салаханов Александр</t>
  </si>
  <si>
    <t>Исаков Алексей</t>
  </si>
  <si>
    <t>Juniors 20-23 (11.09.1993)/22</t>
  </si>
  <si>
    <t>120,0</t>
  </si>
  <si>
    <t>Матвиенко Сергей</t>
  </si>
  <si>
    <t>Open (29.05.1990)/25</t>
  </si>
  <si>
    <t>Вырмаскин Сергей</t>
  </si>
  <si>
    <t>Open (27.01.1978)/37</t>
  </si>
  <si>
    <t>Пиманов Максим</t>
  </si>
  <si>
    <t>Open (11.06.1990)/25</t>
  </si>
  <si>
    <t>Танурков Денис</t>
  </si>
  <si>
    <t>Open (02.06.1989)/26</t>
  </si>
  <si>
    <t>Булатов Владимир</t>
  </si>
  <si>
    <t>Masters 45-49 (03.06.1966)/49</t>
  </si>
  <si>
    <t>127,5</t>
  </si>
  <si>
    <t>Трухтанов Павел</t>
  </si>
  <si>
    <t>Open (30.10.1976)/39</t>
  </si>
  <si>
    <t>Асафьев Михаил</t>
  </si>
  <si>
    <t>Open (03.11.1990)/25</t>
  </si>
  <si>
    <t>162,5</t>
  </si>
  <si>
    <t>Булеев Виталий</t>
  </si>
  <si>
    <t>Open (20.04.1979)/36</t>
  </si>
  <si>
    <t>Заико Игорь</t>
  </si>
  <si>
    <t>Open (28.11.1978)/36</t>
  </si>
  <si>
    <t>Бобров Павел</t>
  </si>
  <si>
    <t>Open (14.06.1987)/28</t>
  </si>
  <si>
    <t>Насретдинов Руслан</t>
  </si>
  <si>
    <t>Open (28.05.1990)/25</t>
  </si>
  <si>
    <t>Дячкин Дмитрий</t>
  </si>
  <si>
    <t>Open (12.11.1987)/28</t>
  </si>
  <si>
    <t>Саяпин Георгий</t>
  </si>
  <si>
    <t>177,5</t>
  </si>
  <si>
    <t>Утенков Николай</t>
  </si>
  <si>
    <t>Masters 45-49 (07.06.1967)/48</t>
  </si>
  <si>
    <t>122,5</t>
  </si>
  <si>
    <t xml:space="preserve">Чупахин С. </t>
  </si>
  <si>
    <t>ВЕСОВАЯ КАТЕГОРИЯ   140</t>
  </si>
  <si>
    <t>Чурбанов Сергей</t>
  </si>
  <si>
    <t>Open (10.01.1987)/28</t>
  </si>
  <si>
    <t>220,0</t>
  </si>
  <si>
    <t>Ососков Вадим</t>
  </si>
  <si>
    <t>Masters 40-44 (20.02.1973)/42</t>
  </si>
  <si>
    <t>Талалаев Сергей</t>
  </si>
  <si>
    <t>Open (07.09.1968)/47</t>
  </si>
  <si>
    <t>Конопацкий Владимир</t>
  </si>
  <si>
    <t>Open (06.08.1973)/42</t>
  </si>
  <si>
    <t>240,0</t>
  </si>
  <si>
    <t>250,0</t>
  </si>
  <si>
    <t>Уткин Андрей</t>
  </si>
  <si>
    <t>Open (21.12.1976)/38</t>
  </si>
  <si>
    <t>312,5</t>
  </si>
  <si>
    <t>ВЕСОВАЯ КАТЕГОРИЯ   44</t>
  </si>
  <si>
    <t>Кузнецова Ирина</t>
  </si>
  <si>
    <t>60,0</t>
  </si>
  <si>
    <t>65,0</t>
  </si>
  <si>
    <t>30,0</t>
  </si>
  <si>
    <t>75,0</t>
  </si>
  <si>
    <t>80,0</t>
  </si>
  <si>
    <t>85,0</t>
  </si>
  <si>
    <t>ВЕСОВАЯ КАТЕГОРИЯ   60</t>
  </si>
  <si>
    <t>Мыльников Дмитрий</t>
  </si>
  <si>
    <t>90,0</t>
  </si>
  <si>
    <t>97,5</t>
  </si>
  <si>
    <t>Трошин Олег</t>
  </si>
  <si>
    <t>Солуянов Артём</t>
  </si>
  <si>
    <t>87,5</t>
  </si>
  <si>
    <t>Усманов Ринат</t>
  </si>
  <si>
    <t>Open (21.07.1988)/27</t>
  </si>
  <si>
    <t>Тарасов Дмитрий</t>
  </si>
  <si>
    <t>Open (21.12.1981)/33</t>
  </si>
  <si>
    <t>Николаев Виталий</t>
  </si>
  <si>
    <t>Open (15.12.1983)/31</t>
  </si>
  <si>
    <t>285,0</t>
  </si>
  <si>
    <t>315,0</t>
  </si>
  <si>
    <t>Антипов Валерий</t>
  </si>
  <si>
    <t>Masters 50-54 (03.01.1963)/52</t>
  </si>
  <si>
    <t>Пьянков Владимир</t>
  </si>
  <si>
    <t>Open (26.11.1989)/25</t>
  </si>
  <si>
    <t>Мавринский Александр</t>
  </si>
  <si>
    <t>Open (22.11.1982)/32</t>
  </si>
  <si>
    <t>305,0</t>
  </si>
  <si>
    <t xml:space="preserve">Логинова О. </t>
  </si>
  <si>
    <t>ВЕСОВАЯ КАТЕГОРИЯ   56</t>
  </si>
  <si>
    <t>Дешина Наталья</t>
  </si>
  <si>
    <t>Open (20.10.1979)/36</t>
  </si>
  <si>
    <t>110,0</t>
  </si>
  <si>
    <t>317,5</t>
  </si>
  <si>
    <t>297,5</t>
  </si>
  <si>
    <t>Зайцев Дмитрий</t>
  </si>
  <si>
    <t>Open (21.10.1986)/29</t>
  </si>
  <si>
    <t>Вес</t>
  </si>
  <si>
    <t>Повторы</t>
  </si>
  <si>
    <t>Рыжов Дмитрий</t>
  </si>
  <si>
    <t>Open (09.07.1990)/25</t>
  </si>
  <si>
    <t>Ефимов Антон</t>
  </si>
  <si>
    <t>Open (30.07.1985)/30</t>
  </si>
  <si>
    <t>100,0</t>
  </si>
  <si>
    <t>105,0</t>
  </si>
  <si>
    <t>Masters 40-49 (27.05.1972)/43</t>
  </si>
  <si>
    <t>4192,5</t>
  </si>
  <si>
    <t>2479,4446</t>
  </si>
  <si>
    <t>3000,0</t>
  </si>
  <si>
    <t>2075,8501</t>
  </si>
  <si>
    <t>3330,0</t>
  </si>
  <si>
    <t>2038,7924</t>
  </si>
  <si>
    <t>Masters 40-49 (03.06.1966)/49</t>
  </si>
  <si>
    <t>Коэфф.</t>
  </si>
  <si>
    <t>Тоннаж</t>
  </si>
  <si>
    <t>Место</t>
  </si>
  <si>
    <t>1</t>
  </si>
  <si>
    <t>вес</t>
  </si>
  <si>
    <t>повторы</t>
  </si>
  <si>
    <t>2</t>
  </si>
  <si>
    <t>3</t>
  </si>
  <si>
    <t>Весовая категория               Дата рождения/возраст</t>
  </si>
  <si>
    <t>Коэффициент</t>
  </si>
  <si>
    <t>Результат</t>
  </si>
  <si>
    <t>4</t>
  </si>
  <si>
    <t>5</t>
  </si>
  <si>
    <t>6</t>
  </si>
  <si>
    <t>0,6071</t>
  </si>
  <si>
    <t>91,0650</t>
  </si>
  <si>
    <t>0,6119</t>
  </si>
  <si>
    <t>0,5650</t>
  </si>
  <si>
    <t>194,2624</t>
  </si>
  <si>
    <t>161,0250</t>
  </si>
  <si>
    <t>1,0545</t>
  </si>
  <si>
    <t>0,6652</t>
  </si>
  <si>
    <t>142,3575</t>
  </si>
  <si>
    <t>126,3880</t>
  </si>
  <si>
    <t>0,6492</t>
  </si>
  <si>
    <t>0,6242</t>
  </si>
  <si>
    <t>0,5880</t>
  </si>
  <si>
    <t>173,9665</t>
  </si>
  <si>
    <t>131,0925</t>
  </si>
  <si>
    <t>164,6400</t>
  </si>
  <si>
    <t>0,5681</t>
  </si>
  <si>
    <t>0,5570</t>
  </si>
  <si>
    <t>431,7560</t>
  </si>
  <si>
    <t>428,8900</t>
  </si>
  <si>
    <t>0,8480</t>
  </si>
  <si>
    <t>0,7551</t>
  </si>
  <si>
    <t>0,6676</t>
  </si>
  <si>
    <t>0,6583</t>
  </si>
  <si>
    <t>309,5382</t>
  </si>
  <si>
    <t>332,2440</t>
  </si>
  <si>
    <t>265,3710</t>
  </si>
  <si>
    <t>380,1971</t>
  </si>
  <si>
    <t>1,2600</t>
  </si>
  <si>
    <t>226,8000</t>
  </si>
  <si>
    <t>0,6540</t>
  </si>
  <si>
    <t>0,5835</t>
  </si>
  <si>
    <t>134,0700</t>
  </si>
  <si>
    <t>169,2295</t>
  </si>
  <si>
    <t>0,6482</t>
  </si>
  <si>
    <t>0,6567</t>
  </si>
  <si>
    <t>0,6545</t>
  </si>
  <si>
    <t>0,6197</t>
  </si>
  <si>
    <t>149,0860</t>
  </si>
  <si>
    <t>0,0000</t>
  </si>
  <si>
    <t>126,8421</t>
  </si>
  <si>
    <t>123,9400</t>
  </si>
  <si>
    <t>141,2500</t>
  </si>
  <si>
    <t>0,7541</t>
  </si>
  <si>
    <t>0,7132</t>
  </si>
  <si>
    <t>0,6906</t>
  </si>
  <si>
    <t>0,6969</t>
  </si>
  <si>
    <t>0,6940</t>
  </si>
  <si>
    <t>0,6477</t>
  </si>
  <si>
    <t>0,6373</t>
  </si>
  <si>
    <t>0,6406</t>
  </si>
  <si>
    <t>0,6192</t>
  </si>
  <si>
    <t>0,6173</t>
  </si>
  <si>
    <t>0,6141</t>
  </si>
  <si>
    <t>0,6222</t>
  </si>
  <si>
    <t>0,6157</t>
  </si>
  <si>
    <t>0,5878</t>
  </si>
  <si>
    <t>0,6050</t>
  </si>
  <si>
    <t>0,5833</t>
  </si>
  <si>
    <t>0,6086</t>
  </si>
  <si>
    <t>0,5843</t>
  </si>
  <si>
    <t>0,5705</t>
  </si>
  <si>
    <t>0,5782</t>
  </si>
  <si>
    <t>0,5609</t>
  </si>
  <si>
    <t>0,5469</t>
  </si>
  <si>
    <t>0,5369</t>
  </si>
  <si>
    <t>115,0079</t>
  </si>
  <si>
    <t>106,2696</t>
  </si>
  <si>
    <t>93,6900</t>
  </si>
  <si>
    <t>96,4540</t>
  </si>
  <si>
    <t>88,8772</t>
  </si>
  <si>
    <t>82,8425</t>
  </si>
  <si>
    <t>76,8780</t>
  </si>
  <si>
    <t>95,9837</t>
  </si>
  <si>
    <t>95,6815</t>
  </si>
  <si>
    <t>93,6579</t>
  </si>
  <si>
    <t>90,2118</t>
  </si>
  <si>
    <t>90,7988</t>
  </si>
  <si>
    <t>108,7338</t>
  </si>
  <si>
    <t>98,3125</t>
  </si>
  <si>
    <t>83,1202</t>
  </si>
  <si>
    <t>85,1970</t>
  </si>
  <si>
    <t>81,8020</t>
  </si>
  <si>
    <t>95,5588</t>
  </si>
  <si>
    <t>88,1831</t>
  </si>
  <si>
    <t>99,5686</t>
  </si>
  <si>
    <t>79,5005</t>
  </si>
  <si>
    <t>107,3840</t>
  </si>
  <si>
    <t>0,5885</t>
  </si>
  <si>
    <t>435,5270</t>
  </si>
  <si>
    <t>1,2373</t>
  </si>
  <si>
    <t>1,0484</t>
  </si>
  <si>
    <t>0,6561</t>
  </si>
  <si>
    <t>0,6451</t>
  </si>
  <si>
    <t>0,6623</t>
  </si>
  <si>
    <t>0,6122</t>
  </si>
  <si>
    <t>0,5943</t>
  </si>
  <si>
    <t>0,5964</t>
  </si>
  <si>
    <t>0,5917</t>
  </si>
  <si>
    <t>0,5955</t>
  </si>
  <si>
    <t>0,5850</t>
  </si>
  <si>
    <t>0,5828</t>
  </si>
  <si>
    <t>0,5848</t>
  </si>
  <si>
    <t>0,5853</t>
  </si>
  <si>
    <t>0,5772</t>
  </si>
  <si>
    <t>0,5809</t>
  </si>
  <si>
    <t>0,5637</t>
  </si>
  <si>
    <t>0,5753</t>
  </si>
  <si>
    <t>0,5694</t>
  </si>
  <si>
    <t>0,5576</t>
  </si>
  <si>
    <t>46,3988</t>
  </si>
  <si>
    <t>44,5570</t>
  </si>
  <si>
    <t>104,1000</t>
  </si>
  <si>
    <t>91,8610</t>
  </si>
  <si>
    <t>111,1800</t>
  </si>
  <si>
    <t>110,1940</t>
  </si>
  <si>
    <t>106,4415</t>
  </si>
  <si>
    <t>95,2215</t>
  </si>
  <si>
    <t>93,1280</t>
  </si>
  <si>
    <t>91,0731</t>
  </si>
  <si>
    <t>110,2050</t>
  </si>
  <si>
    <t>98,0595</t>
  </si>
  <si>
    <t>110,3432</t>
  </si>
  <si>
    <t>118,3300</t>
  </si>
  <si>
    <t>101,2350</t>
  </si>
  <si>
    <t>96,5332</t>
  </si>
  <si>
    <t>96,1620</t>
  </si>
  <si>
    <t>93,5680</t>
  </si>
  <si>
    <t>118,7558</t>
  </si>
  <si>
    <t>92,3520</t>
  </si>
  <si>
    <t>84,2233</t>
  </si>
  <si>
    <t>125,4121</t>
  </si>
  <si>
    <t>117,9263</t>
  </si>
  <si>
    <t>99,6450</t>
  </si>
  <si>
    <t>116,4143</t>
  </si>
  <si>
    <t xml:space="preserve">Максимкин Д. </t>
  </si>
  <si>
    <t>78,7</t>
  </si>
  <si>
    <t>87,4</t>
  </si>
  <si>
    <t>89,0</t>
  </si>
  <si>
    <t>98,8</t>
  </si>
  <si>
    <t>74,5</t>
  </si>
  <si>
    <t>89,9</t>
  </si>
  <si>
    <t>96,2</t>
  </si>
  <si>
    <t>99,4</t>
  </si>
  <si>
    <t>102,7</t>
  </si>
  <si>
    <t>113,8</t>
  </si>
  <si>
    <t xml:space="preserve">90,0 </t>
  </si>
  <si>
    <t>Самостоятельно</t>
  </si>
  <si>
    <t>91,3</t>
  </si>
  <si>
    <t>108,3</t>
  </si>
  <si>
    <t>55,3</t>
  </si>
  <si>
    <t>81,6</t>
  </si>
  <si>
    <t>86,9</t>
  </si>
  <si>
    <t>97,4</t>
  </si>
  <si>
    <t>106,4</t>
  </si>
  <si>
    <t>114,3</t>
  </si>
  <si>
    <t>760,0</t>
  </si>
  <si>
    <t>770,0</t>
  </si>
  <si>
    <t>Трухтанов П.А.</t>
  </si>
  <si>
    <t>365,0</t>
  </si>
  <si>
    <t>440,0</t>
  </si>
  <si>
    <t>58,9</t>
  </si>
  <si>
    <t>66,8</t>
  </si>
  <si>
    <t>78,3</t>
  </si>
  <si>
    <t>79,9</t>
  </si>
  <si>
    <t>Teenage 15-19 (18.07.1996)/19</t>
  </si>
  <si>
    <t>Teenage 15-19 (18.01.1997)/18</t>
  </si>
  <si>
    <t>Teenage 15-19 (16.07.1999)/16</t>
  </si>
  <si>
    <t>Teenage 15-19 (05.05.1999)/16</t>
  </si>
  <si>
    <t>43,9</t>
  </si>
  <si>
    <t>80,7</t>
  </si>
  <si>
    <t>99,1</t>
  </si>
  <si>
    <t>81,8</t>
  </si>
  <si>
    <t>80,2</t>
  </si>
  <si>
    <t>80,6</t>
  </si>
  <si>
    <t>88,0</t>
  </si>
  <si>
    <t>Teen 15-19 (15.08.2000)/15</t>
  </si>
  <si>
    <t>Teen 15-19 (11.10.1997)/18</t>
  </si>
  <si>
    <t>66,9</t>
  </si>
  <si>
    <t>71,6</t>
  </si>
  <si>
    <t>74,7</t>
  </si>
  <si>
    <t>73,8</t>
  </si>
  <si>
    <t>74,2</t>
  </si>
  <si>
    <t>Teen 15-19 (08.12.1995)/19</t>
  </si>
  <si>
    <t>Teen 15-19 (21.06.1997)/18</t>
  </si>
  <si>
    <t>81,9</t>
  </si>
  <si>
    <t>84,0</t>
  </si>
  <si>
    <t>83,3</t>
  </si>
  <si>
    <t>88,1</t>
  </si>
  <si>
    <t>88,6</t>
  </si>
  <si>
    <t>89,4</t>
  </si>
  <si>
    <t>91,9</t>
  </si>
  <si>
    <t>99,2</t>
  </si>
  <si>
    <t>90,9</t>
  </si>
  <si>
    <t>105,1</t>
  </si>
  <si>
    <t>101,3</t>
  </si>
  <si>
    <t>111,1</t>
  </si>
  <si>
    <t>123,7</t>
  </si>
  <si>
    <t>133,5</t>
  </si>
  <si>
    <t xml:space="preserve">100,0 </t>
  </si>
  <si>
    <t xml:space="preserve">140,0 </t>
  </si>
  <si>
    <t>Асафьев М.</t>
  </si>
  <si>
    <t>97,2</t>
  </si>
  <si>
    <t>740,0</t>
  </si>
  <si>
    <t>Teenage 15-19 (27.04.2000)/15</t>
  </si>
  <si>
    <t>Teenage 15-19 (08.03.1996)/19</t>
  </si>
  <si>
    <t>Teenage 15-19 (04.07.1996)/19</t>
  </si>
  <si>
    <t>45,0</t>
  </si>
  <si>
    <t>48,4</t>
  </si>
  <si>
    <t>80,3</t>
  </si>
  <si>
    <t>82,4</t>
  </si>
  <si>
    <t>79,2</t>
  </si>
  <si>
    <t>95,2</t>
  </si>
  <si>
    <t>94,5</t>
  </si>
  <si>
    <t>96,1</t>
  </si>
  <si>
    <t>94,8</t>
  </si>
  <si>
    <t>98,5</t>
  </si>
  <si>
    <t>98,6</t>
  </si>
  <si>
    <t>98,4</t>
  </si>
  <si>
    <t>101,8</t>
  </si>
  <si>
    <t>100,2</t>
  </si>
  <si>
    <t>109,2</t>
  </si>
  <si>
    <t>105,7</t>
  </si>
  <si>
    <t>Антипов В.В.</t>
  </si>
  <si>
    <t xml:space="preserve">110,0 </t>
  </si>
  <si>
    <t>205,5</t>
  </si>
  <si>
    <t>175,5</t>
  </si>
  <si>
    <t>Головинский Д.</t>
  </si>
  <si>
    <t>Максимкин Д.</t>
  </si>
  <si>
    <t>3300,0</t>
  </si>
  <si>
    <t>3045,0</t>
  </si>
  <si>
    <t>3105,0</t>
  </si>
  <si>
    <t>40</t>
  </si>
  <si>
    <t>37</t>
  </si>
  <si>
    <t>43</t>
  </si>
  <si>
    <t>33</t>
  </si>
  <si>
    <t>29</t>
  </si>
  <si>
    <t>27</t>
  </si>
  <si>
    <t>2320,0</t>
  </si>
  <si>
    <t>2275,0</t>
  </si>
  <si>
    <t>2160,0</t>
  </si>
  <si>
    <t>2100,0</t>
  </si>
  <si>
    <t>26</t>
  </si>
  <si>
    <t>24</t>
  </si>
  <si>
    <t>21</t>
  </si>
  <si>
    <t xml:space="preserve">82,5 </t>
  </si>
  <si>
    <t>67,5</t>
  </si>
  <si>
    <t>Всероссийский мастерский турнир "Великая держава" по версии IPL                                                                                         Жим лежа без экипировки
г. Тольятти, 15 ноября 2015</t>
  </si>
  <si>
    <t>Собств. вес</t>
  </si>
  <si>
    <t>Город/ область</t>
  </si>
  <si>
    <t>Всероссийский мастерский турнир "Великая держава" по версии IPL                                                                          Пауэрлифтинг без экипировки
г. Тольятти, 15 ноября 2015</t>
  </si>
  <si>
    <t>Всероссийский мастерский турнир "Великая держава" по версии IPL                                                                         Пауэрлифтинг без экипировки ДК
г. Тольятти, 15 ноября 2015</t>
  </si>
  <si>
    <t>Всероссийский мастерский турнир "Великая держава" по версии IPL                                                                           Пауэрлифтинг в бинтах
г. Тольятти, 15 ноября 2015</t>
  </si>
  <si>
    <t>Всероссийский мастерский турнир "Великая  держава" по версии IPL                                                                     Пауэрлифтинг в многослойной экипировке
г. Тольятти, 15 ноября 2015</t>
  </si>
  <si>
    <t>Всероссийский мастерский турнир "Великая держава" по версии IPL                                                                                     Присед в бинтах
г. Тольятти, 15 ноября 2015</t>
  </si>
  <si>
    <t>Москва/Московская область</t>
  </si>
  <si>
    <t>Всероссийский мастерский турнир "Великая держава" по версии IPL                                                                                   Жим лежа без экипировки ДК
г. Тольятти, 15 ноября 2015</t>
  </si>
  <si>
    <t xml:space="preserve">Всероссийский мастерский турнир "Великая держава" по версии IPL                                                                                             Жим лежа в однослойной экипировке
г. Тольятти, 15 ноября 2015 </t>
  </si>
  <si>
    <t>Всероссийский мастерский турнир "Великая держава" по версии IPL                                                                   Жим лежа в многослойной экипировке
г. Тольятти, 15 ноября 2015</t>
  </si>
  <si>
    <t>Всероссийский мастерский турнир "Великая держава"  по версии "Союз Пауэрлифтеров России"                                                                                     Народный жим
г. Тольятти, 15 ноября 2015</t>
  </si>
  <si>
    <t>Всероссийский мастерский турнир "Великая держава"  по версии "Союз Пауэрлифтеров России"                                                                          Народный жим ДК
г. Тольятти, 15 ноября 2015</t>
  </si>
  <si>
    <t>Всероссийский мастерский турнир "Великая держава" по версии IPL                                                                Становая тяга без экипировки
г. Тольятти, 15 ноября 2015</t>
  </si>
  <si>
    <t>Всероссийский мастерский турнир "Великая держава" по версии IPL                                                                  Становая тяга без экипировки ДК
г. Тольятти, 15 ноября 2015</t>
  </si>
  <si>
    <t>Всероссийский мастерский турнир "Великая держава" по версии IPL                                                                              Становая тяга в экипировке
г. Тольятти, 15 ноября 2015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</si>
</sst>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</numFmts>
  <fonts count="48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81" fontId="2" fillId="0" borderId="10" xfId="58" applyNumberFormat="1" applyFont="1" applyBorder="1" applyAlignment="1">
      <alignment horizontal="center"/>
    </xf>
    <xf numFmtId="181" fontId="2" fillId="0" borderId="10" xfId="58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C1">
      <selection activeCell="F16" sqref="F16"/>
    </sheetView>
  </sheetViews>
  <sheetFormatPr defaultColWidth="8.75390625" defaultRowHeight="12.75"/>
  <cols>
    <col min="1" max="1" width="7.875" style="38" bestFit="1" customWidth="1"/>
    <col min="2" max="2" width="22.00390625" style="12" customWidth="1"/>
    <col min="3" max="3" width="27.75390625" style="12" customWidth="1"/>
    <col min="4" max="4" width="10.625" style="12" bestFit="1" customWidth="1"/>
    <col min="5" max="5" width="8.375" style="12" bestFit="1" customWidth="1"/>
    <col min="6" max="6" width="14.00390625" style="12" customWidth="1"/>
    <col min="7" max="7" width="26.875" style="12" bestFit="1" customWidth="1"/>
    <col min="8" max="10" width="5.625" style="38" bestFit="1" customWidth="1"/>
    <col min="11" max="11" width="4.625" style="38" bestFit="1" customWidth="1"/>
    <col min="12" max="12" width="12.75390625" style="38" customWidth="1"/>
    <col min="13" max="13" width="8.625" style="12" bestFit="1" customWidth="1"/>
    <col min="14" max="14" width="16.00390625" style="12" bestFit="1" customWidth="1"/>
  </cols>
  <sheetData>
    <row r="1" spans="2:14" s="1" customFormat="1" ht="15" customHeight="1">
      <c r="B1" s="75" t="s">
        <v>546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s="1" customFormat="1" ht="120.7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3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/>
      <c r="B5" s="71" t="s">
        <v>64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35" t="s">
        <v>272</v>
      </c>
      <c r="B6" s="13" t="s">
        <v>128</v>
      </c>
      <c r="C6" s="13" t="s">
        <v>129</v>
      </c>
      <c r="D6" s="13" t="s">
        <v>224</v>
      </c>
      <c r="E6" s="13" t="s">
        <v>285</v>
      </c>
      <c r="F6" s="13" t="s">
        <v>12</v>
      </c>
      <c r="G6" s="13" t="s">
        <v>13</v>
      </c>
      <c r="H6" s="43" t="s">
        <v>134</v>
      </c>
      <c r="I6" s="43" t="s">
        <v>243</v>
      </c>
      <c r="J6" s="43" t="s">
        <v>249</v>
      </c>
      <c r="K6" s="39"/>
      <c r="L6" s="35">
        <v>317.5</v>
      </c>
      <c r="M6" s="49" t="s">
        <v>287</v>
      </c>
      <c r="N6" s="13" t="s">
        <v>114</v>
      </c>
    </row>
    <row r="8" spans="1:13" ht="15.75">
      <c r="A8"/>
      <c r="B8" s="72" t="s">
        <v>94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4" ht="12.75">
      <c r="A9" s="35" t="s">
        <v>272</v>
      </c>
      <c r="B9" s="13" t="s">
        <v>207</v>
      </c>
      <c r="C9" s="13" t="s">
        <v>208</v>
      </c>
      <c r="D9" s="13" t="s">
        <v>432</v>
      </c>
      <c r="E9" s="13" t="s">
        <v>286</v>
      </c>
      <c r="F9" s="13" t="s">
        <v>12</v>
      </c>
      <c r="G9" s="13" t="s">
        <v>13</v>
      </c>
      <c r="H9" s="43" t="s">
        <v>138</v>
      </c>
      <c r="I9" s="43" t="s">
        <v>235</v>
      </c>
      <c r="J9" s="42" t="s">
        <v>250</v>
      </c>
      <c r="K9" s="39"/>
      <c r="L9" s="35" t="s">
        <v>235</v>
      </c>
      <c r="M9" s="49" t="s">
        <v>288</v>
      </c>
      <c r="N9" s="13" t="s">
        <v>23</v>
      </c>
    </row>
  </sheetData>
  <sheetProtection/>
  <mergeCells count="14">
    <mergeCell ref="A3:A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L15" sqref="L15"/>
    </sheetView>
  </sheetViews>
  <sheetFormatPr defaultColWidth="8.75390625" defaultRowHeight="12.75"/>
  <cols>
    <col min="1" max="1" width="7.875" style="38" bestFit="1" customWidth="1"/>
    <col min="2" max="2" width="20.875" style="12" customWidth="1"/>
    <col min="3" max="3" width="25.75390625" style="12" customWidth="1"/>
    <col min="4" max="4" width="10.625" style="12" bestFit="1" customWidth="1"/>
    <col min="5" max="5" width="10.00390625" style="12" customWidth="1"/>
    <col min="6" max="6" width="22.75390625" style="12" bestFit="1" customWidth="1"/>
    <col min="7" max="7" width="26.00390625" style="12" bestFit="1" customWidth="1"/>
    <col min="8" max="10" width="5.625" style="38" bestFit="1" customWidth="1"/>
    <col min="11" max="11" width="4.625" style="38" bestFit="1" customWidth="1"/>
    <col min="12" max="12" width="11.25390625" style="38" customWidth="1"/>
    <col min="13" max="13" width="7.625" style="12" bestFit="1" customWidth="1"/>
    <col min="14" max="14" width="18.125" style="12" customWidth="1"/>
  </cols>
  <sheetData>
    <row r="1" spans="2:14" s="1" customFormat="1" ht="15" customHeight="1">
      <c r="B1" s="75" t="s">
        <v>537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s="1" customFormat="1" ht="118.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1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/>
      <c r="B5" s="71" t="s">
        <v>70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35" t="s">
        <v>272</v>
      </c>
      <c r="B6" s="13" t="s">
        <v>251</v>
      </c>
      <c r="C6" s="13" t="s">
        <v>252</v>
      </c>
      <c r="D6" s="13" t="s">
        <v>431</v>
      </c>
      <c r="E6" s="13" t="s">
        <v>283</v>
      </c>
      <c r="F6" s="13" t="s">
        <v>53</v>
      </c>
      <c r="G6" s="13" t="s">
        <v>54</v>
      </c>
      <c r="H6" s="42" t="s">
        <v>29</v>
      </c>
      <c r="I6" s="42" t="s">
        <v>29</v>
      </c>
      <c r="J6" s="43" t="s">
        <v>29</v>
      </c>
      <c r="K6" s="39"/>
      <c r="L6" s="35" t="s">
        <v>29</v>
      </c>
      <c r="M6" s="49" t="s">
        <v>284</v>
      </c>
      <c r="N6" s="13" t="s">
        <v>23</v>
      </c>
    </row>
  </sheetData>
  <sheetProtection/>
  <mergeCells count="13"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U21" sqref="U21"/>
    </sheetView>
  </sheetViews>
  <sheetFormatPr defaultColWidth="8.75390625" defaultRowHeight="12.75"/>
  <cols>
    <col min="1" max="1" width="7.875" style="38" bestFit="1" customWidth="1"/>
    <col min="2" max="2" width="15.875" style="12" customWidth="1"/>
    <col min="3" max="3" width="25.625" style="12" customWidth="1"/>
    <col min="4" max="4" width="10.625" style="12" bestFit="1" customWidth="1"/>
    <col min="5" max="5" width="7.875" style="12" customWidth="1"/>
    <col min="6" max="6" width="9.125" style="12" customWidth="1"/>
    <col min="7" max="7" width="27.00390625" style="12" customWidth="1"/>
    <col min="8" max="10" width="5.625" style="38" bestFit="1" customWidth="1"/>
    <col min="11" max="11" width="3.75390625" style="38" customWidth="1"/>
    <col min="12" max="14" width="5.625" style="38" bestFit="1" customWidth="1"/>
    <col min="15" max="15" width="3.75390625" style="38" customWidth="1"/>
    <col min="16" max="18" width="5.625" style="38" bestFit="1" customWidth="1"/>
    <col min="19" max="19" width="4.125" style="38" customWidth="1"/>
    <col min="20" max="20" width="8.00390625" style="38" customWidth="1"/>
    <col min="21" max="21" width="8.625" style="12" bestFit="1" customWidth="1"/>
    <col min="22" max="22" width="17.125" style="12" customWidth="1"/>
  </cols>
  <sheetData>
    <row r="1" spans="2:22" s="1" customFormat="1" ht="15" customHeight="1">
      <c r="B1" s="75" t="s">
        <v>536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2:22" s="1" customFormat="1" ht="111.7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2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1</v>
      </c>
      <c r="I3" s="54"/>
      <c r="J3" s="54"/>
      <c r="K3" s="54"/>
      <c r="L3" s="54" t="s">
        <v>2</v>
      </c>
      <c r="M3" s="54"/>
      <c r="N3" s="54"/>
      <c r="O3" s="54"/>
      <c r="P3" s="54" t="s">
        <v>3</v>
      </c>
      <c r="Q3" s="54"/>
      <c r="R3" s="54"/>
      <c r="S3" s="54"/>
      <c r="T3" s="54" t="s">
        <v>4</v>
      </c>
      <c r="U3" s="54" t="s">
        <v>6</v>
      </c>
      <c r="V3" s="56" t="s">
        <v>5</v>
      </c>
    </row>
    <row r="4" spans="1:22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22">
        <v>1</v>
      </c>
      <c r="M4" s="22">
        <v>2</v>
      </c>
      <c r="N4" s="22">
        <v>3</v>
      </c>
      <c r="O4" s="22" t="s">
        <v>8</v>
      </c>
      <c r="P4" s="22">
        <v>1</v>
      </c>
      <c r="Q4" s="22">
        <v>2</v>
      </c>
      <c r="R4" s="22">
        <v>3</v>
      </c>
      <c r="S4" s="22" t="s">
        <v>8</v>
      </c>
      <c r="T4" s="55"/>
      <c r="U4" s="55"/>
      <c r="V4" s="57"/>
    </row>
    <row r="5" spans="1:21" ht="15.75">
      <c r="A5"/>
      <c r="B5" s="71" t="s">
        <v>64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12.75">
      <c r="A6" s="35"/>
      <c r="B6" s="13" t="s">
        <v>128</v>
      </c>
      <c r="C6" s="13" t="s">
        <v>129</v>
      </c>
      <c r="D6" s="13" t="s">
        <v>224</v>
      </c>
      <c r="E6" s="13" t="s">
        <v>285</v>
      </c>
      <c r="F6" s="13" t="s">
        <v>12</v>
      </c>
      <c r="G6" s="13" t="s">
        <v>13</v>
      </c>
      <c r="H6" s="43" t="s">
        <v>130</v>
      </c>
      <c r="I6" s="42" t="s">
        <v>131</v>
      </c>
      <c r="J6" s="39"/>
      <c r="K6" s="39"/>
      <c r="L6" s="42" t="s">
        <v>132</v>
      </c>
      <c r="M6" s="42" t="s">
        <v>133</v>
      </c>
      <c r="N6" s="42" t="s">
        <v>133</v>
      </c>
      <c r="O6" s="39"/>
      <c r="P6" s="42"/>
      <c r="Q6" s="39"/>
      <c r="R6" s="39"/>
      <c r="S6" s="39"/>
      <c r="T6" s="79">
        <v>0</v>
      </c>
      <c r="U6" s="49" t="str">
        <f>"0,0000"</f>
        <v>0,0000</v>
      </c>
      <c r="V6" s="13" t="s">
        <v>114</v>
      </c>
    </row>
    <row r="8" spans="1:21" ht="15.75">
      <c r="A8"/>
      <c r="B8" s="72" t="s">
        <v>70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>
      <c r="A9" s="35" t="s">
        <v>272</v>
      </c>
      <c r="B9" s="13" t="s">
        <v>135</v>
      </c>
      <c r="C9" s="13" t="s">
        <v>136</v>
      </c>
      <c r="D9" s="13" t="s">
        <v>485</v>
      </c>
      <c r="E9" s="13" t="s">
        <v>371</v>
      </c>
      <c r="F9" s="13" t="s">
        <v>12</v>
      </c>
      <c r="G9" s="13" t="s">
        <v>13</v>
      </c>
      <c r="H9" s="43" t="s">
        <v>137</v>
      </c>
      <c r="I9" s="43" t="s">
        <v>138</v>
      </c>
      <c r="J9" s="43" t="s">
        <v>139</v>
      </c>
      <c r="K9" s="39"/>
      <c r="L9" s="42" t="s">
        <v>43</v>
      </c>
      <c r="M9" s="43" t="s">
        <v>43</v>
      </c>
      <c r="N9" s="43" t="s">
        <v>68</v>
      </c>
      <c r="O9" s="39"/>
      <c r="P9" s="43" t="s">
        <v>140</v>
      </c>
      <c r="Q9" s="43" t="s">
        <v>139</v>
      </c>
      <c r="R9" s="42" t="s">
        <v>141</v>
      </c>
      <c r="S9" s="39"/>
      <c r="T9" s="35" t="s">
        <v>486</v>
      </c>
      <c r="U9" s="49" t="s">
        <v>372</v>
      </c>
      <c r="V9" s="13" t="s">
        <v>142</v>
      </c>
    </row>
  </sheetData>
  <sheetProtection/>
  <mergeCells count="16">
    <mergeCell ref="F3:F4"/>
    <mergeCell ref="G3:G4"/>
    <mergeCell ref="H3:K3"/>
    <mergeCell ref="L3:O3"/>
    <mergeCell ref="P3:S3"/>
    <mergeCell ref="T3:T4"/>
    <mergeCell ref="A3:A4"/>
    <mergeCell ref="U3:U4"/>
    <mergeCell ref="V3:V4"/>
    <mergeCell ref="B5:U5"/>
    <mergeCell ref="B8:U8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B8" sqref="B8:U8"/>
    </sheetView>
  </sheetViews>
  <sheetFormatPr defaultColWidth="8.75390625" defaultRowHeight="12.75"/>
  <cols>
    <col min="1" max="1" width="7.875" style="38" bestFit="1" customWidth="1"/>
    <col min="2" max="2" width="17.375" style="12" customWidth="1"/>
    <col min="3" max="3" width="25.375" style="12" customWidth="1"/>
    <col min="4" max="4" width="10.625" style="12" bestFit="1" customWidth="1"/>
    <col min="5" max="5" width="8.375" style="12" bestFit="1" customWidth="1"/>
    <col min="6" max="6" width="11.375" style="12" customWidth="1"/>
    <col min="7" max="7" width="26.875" style="12" bestFit="1" customWidth="1"/>
    <col min="8" max="10" width="5.625" style="38" bestFit="1" customWidth="1"/>
    <col min="11" max="11" width="4.625" style="38" bestFit="1" customWidth="1"/>
    <col min="12" max="14" width="5.625" style="38" bestFit="1" customWidth="1"/>
    <col min="15" max="15" width="4.625" style="38" bestFit="1" customWidth="1"/>
    <col min="16" max="18" width="5.625" style="38" bestFit="1" customWidth="1"/>
    <col min="19" max="19" width="4.625" style="38" bestFit="1" customWidth="1"/>
    <col min="20" max="20" width="7.00390625" style="38" customWidth="1"/>
    <col min="21" max="21" width="8.625" style="12" bestFit="1" customWidth="1"/>
    <col min="22" max="22" width="14.25390625" style="12" customWidth="1"/>
  </cols>
  <sheetData>
    <row r="1" spans="2:22" s="1" customFormat="1" ht="15" customHeight="1">
      <c r="B1" s="75" t="s">
        <v>535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2:22" s="1" customFormat="1" ht="111.7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2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1</v>
      </c>
      <c r="I3" s="54"/>
      <c r="J3" s="54"/>
      <c r="K3" s="54"/>
      <c r="L3" s="54" t="s">
        <v>2</v>
      </c>
      <c r="M3" s="54"/>
      <c r="N3" s="54"/>
      <c r="O3" s="54"/>
      <c r="P3" s="54" t="s">
        <v>3</v>
      </c>
      <c r="Q3" s="54"/>
      <c r="R3" s="54"/>
      <c r="S3" s="54"/>
      <c r="T3" s="54" t="s">
        <v>4</v>
      </c>
      <c r="U3" s="54" t="s">
        <v>6</v>
      </c>
      <c r="V3" s="56" t="s">
        <v>5</v>
      </c>
    </row>
    <row r="4" spans="1:22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22">
        <v>1</v>
      </c>
      <c r="M4" s="22">
        <v>2</v>
      </c>
      <c r="N4" s="22">
        <v>3</v>
      </c>
      <c r="O4" s="22" t="s">
        <v>8</v>
      </c>
      <c r="P4" s="22">
        <v>1</v>
      </c>
      <c r="Q4" s="22">
        <v>2</v>
      </c>
      <c r="R4" s="22">
        <v>3</v>
      </c>
      <c r="S4" s="22" t="s">
        <v>8</v>
      </c>
      <c r="T4" s="55"/>
      <c r="U4" s="55"/>
      <c r="V4" s="57"/>
    </row>
    <row r="5" spans="1:21" ht="15.75">
      <c r="A5"/>
      <c r="B5" s="71" t="s">
        <v>94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12.75">
      <c r="A6" s="35" t="s">
        <v>272</v>
      </c>
      <c r="B6" s="13" t="s">
        <v>231</v>
      </c>
      <c r="C6" s="13" t="s">
        <v>232</v>
      </c>
      <c r="D6" s="13" t="s">
        <v>437</v>
      </c>
      <c r="E6" s="13" t="s">
        <v>299</v>
      </c>
      <c r="F6" s="13" t="s">
        <v>12</v>
      </c>
      <c r="G6" s="13" t="s">
        <v>13</v>
      </c>
      <c r="H6" s="43" t="s">
        <v>210</v>
      </c>
      <c r="I6" s="43" t="s">
        <v>138</v>
      </c>
      <c r="J6" s="43" t="s">
        <v>139</v>
      </c>
      <c r="K6" s="39"/>
      <c r="L6" s="43" t="s">
        <v>118</v>
      </c>
      <c r="M6" s="43" t="s">
        <v>78</v>
      </c>
      <c r="N6" s="39"/>
      <c r="O6" s="39"/>
      <c r="P6" s="43" t="s">
        <v>138</v>
      </c>
      <c r="Q6" s="43" t="s">
        <v>139</v>
      </c>
      <c r="R6" s="39"/>
      <c r="S6" s="39"/>
      <c r="T6" s="35" t="s">
        <v>439</v>
      </c>
      <c r="U6" s="49" t="s">
        <v>301</v>
      </c>
      <c r="V6" s="13" t="s">
        <v>23</v>
      </c>
    </row>
    <row r="8" spans="1:21" ht="15.75">
      <c r="A8"/>
      <c r="B8" s="72" t="s">
        <v>115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>
      <c r="A9" s="35" t="s">
        <v>272</v>
      </c>
      <c r="B9" s="13" t="s">
        <v>233</v>
      </c>
      <c r="C9" s="13" t="s">
        <v>234</v>
      </c>
      <c r="D9" s="13" t="s">
        <v>438</v>
      </c>
      <c r="E9" s="13" t="s">
        <v>300</v>
      </c>
      <c r="F9" s="13" t="s">
        <v>12</v>
      </c>
      <c r="G9" s="13" t="s">
        <v>13</v>
      </c>
      <c r="H9" s="43" t="s">
        <v>140</v>
      </c>
      <c r="I9" s="43" t="s">
        <v>138</v>
      </c>
      <c r="J9" s="43" t="s">
        <v>139</v>
      </c>
      <c r="K9" s="39"/>
      <c r="L9" s="43" t="s">
        <v>68</v>
      </c>
      <c r="M9" s="43" t="s">
        <v>118</v>
      </c>
      <c r="N9" s="42" t="s">
        <v>78</v>
      </c>
      <c r="O9" s="39"/>
      <c r="P9" s="43" t="s">
        <v>235</v>
      </c>
      <c r="Q9" s="43" t="s">
        <v>141</v>
      </c>
      <c r="R9" s="42" t="s">
        <v>236</v>
      </c>
      <c r="S9" s="39"/>
      <c r="T9" s="35" t="s">
        <v>440</v>
      </c>
      <c r="U9" s="49" t="s">
        <v>302</v>
      </c>
      <c r="V9" s="13" t="s">
        <v>23</v>
      </c>
    </row>
  </sheetData>
  <sheetProtection/>
  <mergeCells count="16">
    <mergeCell ref="F3:F4"/>
    <mergeCell ref="G3:G4"/>
    <mergeCell ref="H3:K3"/>
    <mergeCell ref="L3:O3"/>
    <mergeCell ref="P3:S3"/>
    <mergeCell ref="T3:T4"/>
    <mergeCell ref="A3:A4"/>
    <mergeCell ref="U3:U4"/>
    <mergeCell ref="V3:V4"/>
    <mergeCell ref="B5:U5"/>
    <mergeCell ref="B8:U8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B24" sqref="B24"/>
    </sheetView>
  </sheetViews>
  <sheetFormatPr defaultColWidth="8.75390625" defaultRowHeight="12.75"/>
  <cols>
    <col min="1" max="1" width="7.875" style="38" bestFit="1" customWidth="1"/>
    <col min="2" max="2" width="20.625" style="12" customWidth="1"/>
    <col min="3" max="3" width="27.125" style="12" bestFit="1" customWidth="1"/>
    <col min="4" max="4" width="10.375" style="12" customWidth="1"/>
    <col min="5" max="5" width="6.75390625" style="12" customWidth="1"/>
    <col min="6" max="6" width="8.75390625" style="12" customWidth="1"/>
    <col min="7" max="7" width="24.25390625" style="12" customWidth="1"/>
    <col min="8" max="8" width="5.375" style="38" customWidth="1"/>
    <col min="9" max="9" width="5.25390625" style="38" customWidth="1"/>
    <col min="10" max="10" width="5.375" style="38" customWidth="1"/>
    <col min="11" max="11" width="5.25390625" style="38" customWidth="1"/>
    <col min="12" max="12" width="4.75390625" style="38" customWidth="1"/>
    <col min="13" max="13" width="4.375" style="38" customWidth="1"/>
    <col min="14" max="14" width="4.00390625" style="38" customWidth="1"/>
    <col min="15" max="15" width="3.75390625" style="38" customWidth="1"/>
    <col min="16" max="16" width="5.125" style="38" customWidth="1"/>
    <col min="17" max="17" width="4.75390625" style="38" customWidth="1"/>
    <col min="18" max="18" width="5.125" style="38" customWidth="1"/>
    <col min="19" max="19" width="3.75390625" style="38" customWidth="1"/>
    <col min="20" max="20" width="6.75390625" style="38" customWidth="1"/>
    <col min="21" max="21" width="8.25390625" style="12" customWidth="1"/>
    <col min="22" max="22" width="15.125" style="12" customWidth="1"/>
  </cols>
  <sheetData>
    <row r="1" spans="2:22" s="1" customFormat="1" ht="15" customHeight="1">
      <c r="B1" s="75" t="s">
        <v>534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2:22" s="1" customFormat="1" ht="117.7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2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1</v>
      </c>
      <c r="I3" s="54"/>
      <c r="J3" s="54"/>
      <c r="K3" s="54"/>
      <c r="L3" s="54" t="s">
        <v>2</v>
      </c>
      <c r="M3" s="54"/>
      <c r="N3" s="54"/>
      <c r="O3" s="54"/>
      <c r="P3" s="54" t="s">
        <v>3</v>
      </c>
      <c r="Q3" s="54"/>
      <c r="R3" s="54"/>
      <c r="S3" s="54"/>
      <c r="T3" s="54" t="s">
        <v>4</v>
      </c>
      <c r="U3" s="54" t="s">
        <v>6</v>
      </c>
      <c r="V3" s="56" t="s">
        <v>5</v>
      </c>
    </row>
    <row r="4" spans="1:22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22">
        <v>1</v>
      </c>
      <c r="M4" s="22">
        <v>2</v>
      </c>
      <c r="N4" s="22">
        <v>3</v>
      </c>
      <c r="O4" s="22" t="s">
        <v>8</v>
      </c>
      <c r="P4" s="22">
        <v>1</v>
      </c>
      <c r="Q4" s="22">
        <v>2</v>
      </c>
      <c r="R4" s="22">
        <v>3</v>
      </c>
      <c r="S4" s="22" t="s">
        <v>8</v>
      </c>
      <c r="T4" s="55"/>
      <c r="U4" s="55"/>
      <c r="V4" s="57"/>
    </row>
    <row r="5" spans="1:21" ht="15.75">
      <c r="A5"/>
      <c r="B5" s="71" t="s">
        <v>222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12.75">
      <c r="A6" s="35" t="s">
        <v>272</v>
      </c>
      <c r="B6" s="13" t="s">
        <v>223</v>
      </c>
      <c r="C6" s="13" t="s">
        <v>448</v>
      </c>
      <c r="D6" s="13" t="s">
        <v>444</v>
      </c>
      <c r="E6" s="13" t="s">
        <v>303</v>
      </c>
      <c r="F6" s="13" t="s">
        <v>19</v>
      </c>
      <c r="G6" s="13" t="s">
        <v>20</v>
      </c>
      <c r="H6" s="42" t="s">
        <v>166</v>
      </c>
      <c r="I6" s="42" t="s">
        <v>166</v>
      </c>
      <c r="J6" s="43" t="s">
        <v>166</v>
      </c>
      <c r="K6" s="39"/>
      <c r="L6" s="43" t="s">
        <v>224</v>
      </c>
      <c r="M6" s="43" t="s">
        <v>151</v>
      </c>
      <c r="N6" s="42" t="s">
        <v>225</v>
      </c>
      <c r="O6" s="39"/>
      <c r="P6" s="42" t="s">
        <v>29</v>
      </c>
      <c r="Q6" s="43" t="s">
        <v>29</v>
      </c>
      <c r="R6" s="42" t="s">
        <v>68</v>
      </c>
      <c r="S6" s="39"/>
      <c r="T6" s="35" t="s">
        <v>442</v>
      </c>
      <c r="U6" s="49" t="s">
        <v>307</v>
      </c>
      <c r="V6" s="13" t="s">
        <v>23</v>
      </c>
    </row>
    <row r="8" spans="1:21" ht="15.75">
      <c r="A8"/>
      <c r="B8" s="72" t="s">
        <v>143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2" ht="12.75">
      <c r="A9" s="35" t="s">
        <v>272</v>
      </c>
      <c r="B9" s="13" t="s">
        <v>226</v>
      </c>
      <c r="C9" s="13" t="s">
        <v>449</v>
      </c>
      <c r="D9" s="13" t="s">
        <v>445</v>
      </c>
      <c r="E9" s="13" t="s">
        <v>304</v>
      </c>
      <c r="F9" s="13" t="s">
        <v>19</v>
      </c>
      <c r="G9" s="13" t="s">
        <v>20</v>
      </c>
      <c r="H9" s="43" t="s">
        <v>36</v>
      </c>
      <c r="I9" s="43" t="s">
        <v>29</v>
      </c>
      <c r="J9" s="42" t="s">
        <v>30</v>
      </c>
      <c r="K9" s="39"/>
      <c r="L9" s="43" t="s">
        <v>224</v>
      </c>
      <c r="M9" s="42" t="s">
        <v>151</v>
      </c>
      <c r="N9" s="43" t="s">
        <v>151</v>
      </c>
      <c r="O9" s="39"/>
      <c r="P9" s="43" t="s">
        <v>43</v>
      </c>
      <c r="Q9" s="43" t="s">
        <v>77</v>
      </c>
      <c r="R9" s="42" t="s">
        <v>78</v>
      </c>
      <c r="S9" s="39"/>
      <c r="T9" s="35" t="s">
        <v>443</v>
      </c>
      <c r="U9" s="49" t="s">
        <v>308</v>
      </c>
      <c r="V9" s="13" t="s">
        <v>23</v>
      </c>
    </row>
    <row r="11" spans="1:21" ht="15.75">
      <c r="A11"/>
      <c r="B11" s="72" t="s">
        <v>31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2" ht="12.75">
      <c r="A12" s="35" t="s">
        <v>272</v>
      </c>
      <c r="B12" s="13" t="s">
        <v>227</v>
      </c>
      <c r="C12" s="13" t="s">
        <v>450</v>
      </c>
      <c r="D12" s="13" t="s">
        <v>446</v>
      </c>
      <c r="E12" s="13" t="s">
        <v>305</v>
      </c>
      <c r="F12" s="13" t="s">
        <v>53</v>
      </c>
      <c r="G12" s="13" t="s">
        <v>54</v>
      </c>
      <c r="H12" s="43" t="s">
        <v>177</v>
      </c>
      <c r="I12" s="43" t="s">
        <v>59</v>
      </c>
      <c r="J12" s="43" t="s">
        <v>36</v>
      </c>
      <c r="K12" s="39"/>
      <c r="L12" s="43" t="s">
        <v>228</v>
      </c>
      <c r="M12" s="42" t="s">
        <v>225</v>
      </c>
      <c r="N12" s="42" t="s">
        <v>225</v>
      </c>
      <c r="O12" s="39"/>
      <c r="P12" s="43" t="s">
        <v>62</v>
      </c>
      <c r="Q12" s="43" t="s">
        <v>146</v>
      </c>
      <c r="R12" s="43" t="s">
        <v>43</v>
      </c>
      <c r="S12" s="39"/>
      <c r="T12" s="35">
        <v>397.5</v>
      </c>
      <c r="U12" s="49" t="s">
        <v>309</v>
      </c>
      <c r="V12" s="13" t="s">
        <v>441</v>
      </c>
    </row>
    <row r="13" spans="1:22" ht="12.75">
      <c r="A13" s="37" t="s">
        <v>272</v>
      </c>
      <c r="B13" s="21" t="s">
        <v>229</v>
      </c>
      <c r="C13" s="21" t="s">
        <v>230</v>
      </c>
      <c r="D13" s="21" t="s">
        <v>447</v>
      </c>
      <c r="E13" s="21" t="s">
        <v>306</v>
      </c>
      <c r="F13" s="21" t="s">
        <v>53</v>
      </c>
      <c r="G13" s="21" t="s">
        <v>54</v>
      </c>
      <c r="H13" s="45" t="s">
        <v>118</v>
      </c>
      <c r="I13" s="45" t="s">
        <v>78</v>
      </c>
      <c r="J13" s="45" t="s">
        <v>120</v>
      </c>
      <c r="K13" s="41"/>
      <c r="L13" s="45" t="s">
        <v>197</v>
      </c>
      <c r="M13" s="45" t="s">
        <v>177</v>
      </c>
      <c r="N13" s="41"/>
      <c r="O13" s="41"/>
      <c r="P13" s="45" t="s">
        <v>132</v>
      </c>
      <c r="Q13" s="45" t="s">
        <v>209</v>
      </c>
      <c r="R13" s="46" t="s">
        <v>210</v>
      </c>
      <c r="S13" s="41"/>
      <c r="T13" s="37">
        <v>577.5</v>
      </c>
      <c r="U13" s="52" t="s">
        <v>310</v>
      </c>
      <c r="V13" s="21" t="s">
        <v>23</v>
      </c>
    </row>
  </sheetData>
  <sheetProtection/>
  <mergeCells count="17"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T3:T4"/>
    <mergeCell ref="U3:U4"/>
    <mergeCell ref="V3:V4"/>
    <mergeCell ref="B5:U5"/>
    <mergeCell ref="B8:U8"/>
    <mergeCell ref="P3:S3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B1">
      <selection activeCell="B6" sqref="B6"/>
    </sheetView>
  </sheetViews>
  <sheetFormatPr defaultColWidth="8.75390625" defaultRowHeight="12.75"/>
  <cols>
    <col min="1" max="1" width="7.875" style="38" bestFit="1" customWidth="1"/>
    <col min="2" max="2" width="18.875" style="12" customWidth="1"/>
    <col min="3" max="3" width="27.125" style="12" bestFit="1" customWidth="1"/>
    <col min="4" max="4" width="10.875" style="12" customWidth="1"/>
    <col min="5" max="5" width="6.875" style="12" customWidth="1"/>
    <col min="6" max="6" width="10.25390625" style="12" customWidth="1"/>
    <col min="7" max="7" width="25.25390625" style="12" customWidth="1"/>
    <col min="8" max="10" width="4.625" style="38" bestFit="1" customWidth="1"/>
    <col min="11" max="11" width="4.375" style="38" customWidth="1"/>
    <col min="12" max="14" width="4.625" style="38" bestFit="1" customWidth="1"/>
    <col min="15" max="15" width="4.25390625" style="38" customWidth="1"/>
    <col min="16" max="18" width="4.625" style="38" bestFit="1" customWidth="1"/>
    <col min="19" max="19" width="4.375" style="38" customWidth="1"/>
    <col min="20" max="20" width="7.00390625" style="38" customWidth="1"/>
    <col min="21" max="21" width="8.625" style="12" bestFit="1" customWidth="1"/>
    <col min="22" max="22" width="15.00390625" style="12" customWidth="1"/>
  </cols>
  <sheetData>
    <row r="1" spans="2:22" s="1" customFormat="1" ht="15" customHeight="1">
      <c r="B1" s="62" t="s">
        <v>533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2:22" s="1" customFormat="1" ht="116.25" customHeight="1" thickBot="1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</row>
    <row r="3" spans="1:22" s="2" customFormat="1" ht="12.75" customHeight="1">
      <c r="A3" s="54" t="s">
        <v>271</v>
      </c>
      <c r="B3" s="68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1</v>
      </c>
      <c r="I3" s="54"/>
      <c r="J3" s="54"/>
      <c r="K3" s="54"/>
      <c r="L3" s="54" t="s">
        <v>2</v>
      </c>
      <c r="M3" s="54"/>
      <c r="N3" s="54"/>
      <c r="O3" s="54"/>
      <c r="P3" s="54" t="s">
        <v>3</v>
      </c>
      <c r="Q3" s="54"/>
      <c r="R3" s="54"/>
      <c r="S3" s="54"/>
      <c r="T3" s="54" t="s">
        <v>4</v>
      </c>
      <c r="U3" s="54" t="s">
        <v>6</v>
      </c>
      <c r="V3" s="56" t="s">
        <v>5</v>
      </c>
    </row>
    <row r="4" spans="1:22" s="2" customFormat="1" ht="21" customHeight="1" thickBot="1">
      <c r="A4" s="55"/>
      <c r="B4" s="69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22">
        <v>1</v>
      </c>
      <c r="M4" s="22">
        <v>2</v>
      </c>
      <c r="N4" s="22">
        <v>3</v>
      </c>
      <c r="O4" s="22" t="s">
        <v>8</v>
      </c>
      <c r="P4" s="22">
        <v>1</v>
      </c>
      <c r="Q4" s="22">
        <v>2</v>
      </c>
      <c r="R4" s="22">
        <v>3</v>
      </c>
      <c r="S4" s="22" t="s">
        <v>8</v>
      </c>
      <c r="T4" s="55"/>
      <c r="U4" s="55"/>
      <c r="V4" s="57"/>
    </row>
    <row r="5" spans="1:21" ht="15.75">
      <c r="A5"/>
      <c r="B5" s="71" t="s">
        <v>214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2" ht="12.75">
      <c r="A6" s="35" t="s">
        <v>272</v>
      </c>
      <c r="B6" s="13" t="s">
        <v>215</v>
      </c>
      <c r="C6" s="13" t="s">
        <v>451</v>
      </c>
      <c r="D6" s="13" t="s">
        <v>452</v>
      </c>
      <c r="E6" s="4" t="s">
        <v>311</v>
      </c>
      <c r="F6" s="13" t="s">
        <v>12</v>
      </c>
      <c r="G6" s="13" t="s">
        <v>13</v>
      </c>
      <c r="H6" s="42" t="s">
        <v>216</v>
      </c>
      <c r="I6" s="43" t="s">
        <v>216</v>
      </c>
      <c r="J6" s="43" t="s">
        <v>217</v>
      </c>
      <c r="K6" s="39"/>
      <c r="L6" s="43" t="s">
        <v>218</v>
      </c>
      <c r="M6" s="42" t="s">
        <v>14</v>
      </c>
      <c r="N6" s="42" t="s">
        <v>14</v>
      </c>
      <c r="O6" s="39"/>
      <c r="P6" s="43" t="s">
        <v>219</v>
      </c>
      <c r="Q6" s="43" t="s">
        <v>220</v>
      </c>
      <c r="R6" s="43" t="s">
        <v>221</v>
      </c>
      <c r="S6" s="39"/>
      <c r="T6" s="35" t="s">
        <v>68</v>
      </c>
      <c r="U6" s="31" t="s">
        <v>312</v>
      </c>
      <c r="V6" s="13" t="s">
        <v>430</v>
      </c>
    </row>
  </sheetData>
  <sheetProtection/>
  <mergeCells count="15">
    <mergeCell ref="P3:S3"/>
    <mergeCell ref="T3:T4"/>
    <mergeCell ref="U3:U4"/>
    <mergeCell ref="A3:A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C20" sqref="C20"/>
    </sheetView>
  </sheetViews>
  <sheetFormatPr defaultColWidth="8.75390625" defaultRowHeight="12.75"/>
  <cols>
    <col min="1" max="1" width="7.875" style="38" bestFit="1" customWidth="1"/>
    <col min="2" max="2" width="19.75390625" style="12" customWidth="1"/>
    <col min="3" max="3" width="25.625" style="12" customWidth="1"/>
    <col min="4" max="4" width="10.625" style="12" bestFit="1" customWidth="1"/>
    <col min="5" max="5" width="8.375" style="12" bestFit="1" customWidth="1"/>
    <col min="6" max="6" width="11.25390625" style="12" customWidth="1"/>
    <col min="7" max="7" width="26.875" style="12" bestFit="1" customWidth="1"/>
    <col min="8" max="10" width="5.625" style="38" bestFit="1" customWidth="1"/>
    <col min="11" max="11" width="4.625" style="38" bestFit="1" customWidth="1"/>
    <col min="12" max="12" width="11.25390625" style="38" customWidth="1"/>
    <col min="13" max="13" width="8.625" style="12" bestFit="1" customWidth="1"/>
    <col min="14" max="14" width="15.75390625" style="12" bestFit="1" customWidth="1"/>
  </cols>
  <sheetData>
    <row r="1" spans="2:14" s="1" customFormat="1" ht="15" customHeight="1">
      <c r="B1" s="75" t="s">
        <v>545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s="1" customFormat="1" ht="106.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3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/>
      <c r="B5" s="71" t="s">
        <v>245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35" t="s">
        <v>272</v>
      </c>
      <c r="B6" s="13" t="s">
        <v>246</v>
      </c>
      <c r="C6" s="13" t="s">
        <v>247</v>
      </c>
      <c r="D6" s="13" t="s">
        <v>433</v>
      </c>
      <c r="E6" s="13" t="s">
        <v>289</v>
      </c>
      <c r="F6" s="13" t="s">
        <v>12</v>
      </c>
      <c r="G6" s="13" t="s">
        <v>13</v>
      </c>
      <c r="H6" s="43" t="s">
        <v>248</v>
      </c>
      <c r="I6" s="43" t="s">
        <v>197</v>
      </c>
      <c r="J6" s="43" t="s">
        <v>59</v>
      </c>
      <c r="K6" s="39"/>
      <c r="L6" s="35" t="s">
        <v>59</v>
      </c>
      <c r="M6" s="49" t="s">
        <v>291</v>
      </c>
      <c r="N6" s="13" t="s">
        <v>23</v>
      </c>
    </row>
    <row r="8" spans="1:13" ht="15.75">
      <c r="A8"/>
      <c r="B8" s="72" t="s">
        <v>31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4" ht="12.75">
      <c r="A9" s="35" t="s">
        <v>272</v>
      </c>
      <c r="B9" s="13" t="s">
        <v>157</v>
      </c>
      <c r="C9" s="13" t="s">
        <v>158</v>
      </c>
      <c r="D9" s="13" t="s">
        <v>419</v>
      </c>
      <c r="E9" s="13" t="s">
        <v>290</v>
      </c>
      <c r="F9" s="13" t="s">
        <v>53</v>
      </c>
      <c r="G9" s="13" t="s">
        <v>54</v>
      </c>
      <c r="H9" s="43" t="s">
        <v>43</v>
      </c>
      <c r="I9" s="43" t="s">
        <v>69</v>
      </c>
      <c r="J9" s="43" t="s">
        <v>118</v>
      </c>
      <c r="K9" s="39"/>
      <c r="L9" s="35" t="s">
        <v>118</v>
      </c>
      <c r="M9" s="49" t="s">
        <v>292</v>
      </c>
      <c r="N9" s="13" t="s">
        <v>23</v>
      </c>
    </row>
  </sheetData>
  <sheetProtection/>
  <mergeCells count="14">
    <mergeCell ref="A3:A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22" sqref="C22"/>
    </sheetView>
  </sheetViews>
  <sheetFormatPr defaultColWidth="8.75390625" defaultRowHeight="12.75"/>
  <cols>
    <col min="1" max="1" width="7.875" style="38" bestFit="1" customWidth="1"/>
    <col min="2" max="2" width="22.75390625" style="12" customWidth="1"/>
    <col min="3" max="3" width="26.875" style="12" bestFit="1" customWidth="1"/>
    <col min="4" max="4" width="10.625" style="12" bestFit="1" customWidth="1"/>
    <col min="5" max="5" width="8.375" style="12" bestFit="1" customWidth="1"/>
    <col min="6" max="6" width="12.25390625" style="12" customWidth="1"/>
    <col min="7" max="7" width="26.875" style="12" bestFit="1" customWidth="1"/>
    <col min="8" max="10" width="5.625" style="38" bestFit="1" customWidth="1"/>
    <col min="11" max="11" width="4.625" style="38" bestFit="1" customWidth="1"/>
    <col min="12" max="12" width="11.625" style="38" customWidth="1"/>
    <col min="13" max="13" width="11.625" style="12" customWidth="1"/>
    <col min="14" max="14" width="15.75390625" style="12" bestFit="1" customWidth="1"/>
  </cols>
  <sheetData>
    <row r="1" spans="2:14" s="1" customFormat="1" ht="15" customHeight="1">
      <c r="B1" s="75" t="s">
        <v>544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s="1" customFormat="1" ht="111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3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/>
      <c r="B5" s="71" t="s">
        <v>31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35" t="s">
        <v>272</v>
      </c>
      <c r="B6" s="13" t="s">
        <v>237</v>
      </c>
      <c r="C6" s="13" t="s">
        <v>238</v>
      </c>
      <c r="D6" s="13" t="s">
        <v>434</v>
      </c>
      <c r="E6" s="13" t="s">
        <v>293</v>
      </c>
      <c r="F6" s="13" t="s">
        <v>12</v>
      </c>
      <c r="G6" s="13" t="s">
        <v>13</v>
      </c>
      <c r="H6" s="43" t="s">
        <v>103</v>
      </c>
      <c r="I6" s="43" t="s">
        <v>132</v>
      </c>
      <c r="J6" s="39"/>
      <c r="K6" s="39"/>
      <c r="L6" s="35" t="s">
        <v>132</v>
      </c>
      <c r="M6" s="49" t="s">
        <v>296</v>
      </c>
      <c r="N6" s="13" t="s">
        <v>23</v>
      </c>
    </row>
    <row r="8" spans="1:13" ht="15.75">
      <c r="A8"/>
      <c r="B8" s="72" t="s">
        <v>64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4" ht="12.75">
      <c r="A9" s="35" t="s">
        <v>272</v>
      </c>
      <c r="B9" s="13" t="s">
        <v>239</v>
      </c>
      <c r="C9" s="13" t="s">
        <v>240</v>
      </c>
      <c r="D9" s="13" t="s">
        <v>435</v>
      </c>
      <c r="E9" s="13" t="s">
        <v>294</v>
      </c>
      <c r="F9" s="13" t="s">
        <v>12</v>
      </c>
      <c r="G9" s="13" t="s">
        <v>13</v>
      </c>
      <c r="H9" s="43" t="s">
        <v>120</v>
      </c>
      <c r="I9" s="42" t="s">
        <v>202</v>
      </c>
      <c r="J9" s="42" t="s">
        <v>202</v>
      </c>
      <c r="K9" s="39"/>
      <c r="L9" s="35" t="s">
        <v>120</v>
      </c>
      <c r="M9" s="49" t="s">
        <v>297</v>
      </c>
      <c r="N9" s="13" t="s">
        <v>23</v>
      </c>
    </row>
    <row r="11" spans="1:13" ht="15.75">
      <c r="A11"/>
      <c r="B11" s="72" t="s">
        <v>70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4" ht="12.75">
      <c r="A12" s="35" t="s">
        <v>272</v>
      </c>
      <c r="B12" s="13" t="s">
        <v>241</v>
      </c>
      <c r="C12" s="13" t="s">
        <v>242</v>
      </c>
      <c r="D12" s="13" t="s">
        <v>436</v>
      </c>
      <c r="E12" s="13" t="s">
        <v>295</v>
      </c>
      <c r="F12" s="13" t="s">
        <v>12</v>
      </c>
      <c r="G12" s="13" t="s">
        <v>13</v>
      </c>
      <c r="H12" s="43" t="s">
        <v>139</v>
      </c>
      <c r="I12" s="42" t="s">
        <v>243</v>
      </c>
      <c r="J12" s="42" t="s">
        <v>243</v>
      </c>
      <c r="K12" s="39"/>
      <c r="L12" s="35" t="s">
        <v>139</v>
      </c>
      <c r="M12" s="49" t="s">
        <v>298</v>
      </c>
      <c r="N12" s="13" t="s">
        <v>244</v>
      </c>
    </row>
  </sheetData>
  <sheetProtection/>
  <mergeCells count="15">
    <mergeCell ref="H3:K3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B20" sqref="B20"/>
    </sheetView>
  </sheetViews>
  <sheetFormatPr defaultColWidth="9.125" defaultRowHeight="12.75"/>
  <cols>
    <col min="1" max="1" width="7.875" style="33" bestFit="1" customWidth="1"/>
    <col min="2" max="2" width="21.25390625" style="25" customWidth="1"/>
    <col min="3" max="3" width="26.875" style="1" bestFit="1" customWidth="1"/>
    <col min="4" max="4" width="10.625" style="1" bestFit="1" customWidth="1"/>
    <col min="5" max="5" width="10.00390625" style="1" customWidth="1"/>
    <col min="6" max="6" width="12.125" style="3" customWidth="1"/>
    <col min="7" max="7" width="26.875" style="3" bestFit="1" customWidth="1"/>
    <col min="8" max="10" width="9.625" style="33" customWidth="1"/>
    <col min="11" max="11" width="9.625" style="1" bestFit="1" customWidth="1"/>
    <col min="12" max="12" width="23.25390625" style="3" customWidth="1"/>
    <col min="13" max="16384" width="9.125" style="1" customWidth="1"/>
  </cols>
  <sheetData>
    <row r="1" spans="1:12" ht="15" customHeight="1">
      <c r="A1" s="1"/>
      <c r="B1" s="75" t="s">
        <v>543</v>
      </c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16.25" customHeight="1" thickBot="1">
      <c r="A2" s="1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2</v>
      </c>
      <c r="I3" s="54"/>
      <c r="J3" s="54" t="s">
        <v>270</v>
      </c>
      <c r="K3" s="54" t="s">
        <v>6</v>
      </c>
      <c r="L3" s="56" t="s">
        <v>5</v>
      </c>
    </row>
    <row r="4" spans="1:12" s="2" customFormat="1" ht="21" customHeight="1" thickBot="1">
      <c r="A4" s="69"/>
      <c r="B4" s="74"/>
      <c r="C4" s="55"/>
      <c r="D4" s="55"/>
      <c r="E4" s="55"/>
      <c r="F4" s="55"/>
      <c r="G4" s="55"/>
      <c r="H4" s="22" t="s">
        <v>273</v>
      </c>
      <c r="I4" s="22" t="s">
        <v>274</v>
      </c>
      <c r="J4" s="55"/>
      <c r="K4" s="55"/>
      <c r="L4" s="57"/>
    </row>
    <row r="5" spans="1:11" ht="15.75">
      <c r="A5" s="1"/>
      <c r="B5" s="58" t="s">
        <v>31</v>
      </c>
      <c r="C5" s="59"/>
      <c r="D5" s="59"/>
      <c r="E5" s="59"/>
      <c r="F5" s="59"/>
      <c r="G5" s="59"/>
      <c r="H5" s="59"/>
      <c r="I5" s="59"/>
      <c r="J5" s="59"/>
      <c r="K5" s="59"/>
    </row>
    <row r="6" spans="1:12" ht="12.75">
      <c r="A6" s="31" t="s">
        <v>272</v>
      </c>
      <c r="B6" s="23" t="s">
        <v>157</v>
      </c>
      <c r="C6" s="4" t="s">
        <v>158</v>
      </c>
      <c r="D6" s="4" t="s">
        <v>419</v>
      </c>
      <c r="E6" s="4" t="str">
        <f>"0,6652"</f>
        <v>0,6652</v>
      </c>
      <c r="F6" s="5" t="s">
        <v>53</v>
      </c>
      <c r="G6" s="5" t="s">
        <v>54</v>
      </c>
      <c r="H6" s="31" t="s">
        <v>220</v>
      </c>
      <c r="I6" s="31" t="s">
        <v>519</v>
      </c>
      <c r="J6" s="31" t="s">
        <v>521</v>
      </c>
      <c r="K6" s="31" t="str">
        <f>"1543,2640"</f>
        <v>1543,2640</v>
      </c>
      <c r="L6" s="5" t="s">
        <v>23</v>
      </c>
    </row>
    <row r="8" spans="1:11" ht="15.75">
      <c r="A8" s="1"/>
      <c r="B8" s="60" t="s">
        <v>64</v>
      </c>
      <c r="C8" s="61"/>
      <c r="D8" s="61"/>
      <c r="E8" s="61"/>
      <c r="F8" s="61"/>
      <c r="G8" s="61"/>
      <c r="H8" s="61"/>
      <c r="I8" s="61"/>
      <c r="J8" s="61"/>
      <c r="K8" s="61"/>
    </row>
    <row r="9" spans="1:12" ht="12.75">
      <c r="A9" s="32" t="s">
        <v>272</v>
      </c>
      <c r="B9" s="24" t="s">
        <v>173</v>
      </c>
      <c r="C9" s="6" t="s">
        <v>174</v>
      </c>
      <c r="D9" s="6" t="s">
        <v>420</v>
      </c>
      <c r="E9" s="6" t="str">
        <f>"0,6222"</f>
        <v>0,6222</v>
      </c>
      <c r="F9" s="7" t="s">
        <v>12</v>
      </c>
      <c r="G9" s="7" t="s">
        <v>13</v>
      </c>
      <c r="H9" s="32" t="s">
        <v>228</v>
      </c>
      <c r="I9" s="32" t="s">
        <v>525</v>
      </c>
      <c r="J9" s="32" t="s">
        <v>522</v>
      </c>
      <c r="K9" s="32" t="str">
        <f>"1415,3913"</f>
        <v>1415,3913</v>
      </c>
      <c r="L9" s="7" t="s">
        <v>418</v>
      </c>
    </row>
    <row r="10" spans="1:12" ht="12.75">
      <c r="A10" s="31" t="s">
        <v>272</v>
      </c>
      <c r="B10" s="23" t="s">
        <v>175</v>
      </c>
      <c r="C10" s="4" t="s">
        <v>268</v>
      </c>
      <c r="D10" s="4" t="s">
        <v>421</v>
      </c>
      <c r="E10" s="4" t="str">
        <f>"0,6157"</f>
        <v>0,6157</v>
      </c>
      <c r="F10" s="5" t="s">
        <v>12</v>
      </c>
      <c r="G10" s="5" t="s">
        <v>13</v>
      </c>
      <c r="H10" s="31" t="s">
        <v>224</v>
      </c>
      <c r="I10" s="31" t="s">
        <v>526</v>
      </c>
      <c r="J10" s="31" t="s">
        <v>523</v>
      </c>
      <c r="K10" s="31" t="str">
        <f>"1480,1921"</f>
        <v>1480,1921</v>
      </c>
      <c r="L10" s="5" t="s">
        <v>430</v>
      </c>
    </row>
    <row r="12" spans="1:11" ht="15.75">
      <c r="A12" s="1"/>
      <c r="B12" s="60" t="s">
        <v>70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2" ht="12.75">
      <c r="A13" s="31" t="s">
        <v>272</v>
      </c>
      <c r="B13" s="23" t="s">
        <v>187</v>
      </c>
      <c r="C13" s="4" t="s">
        <v>188</v>
      </c>
      <c r="D13" s="4" t="s">
        <v>422</v>
      </c>
      <c r="E13" s="4" t="str">
        <f>"0,5843"</f>
        <v>0,5843</v>
      </c>
      <c r="F13" s="5" t="s">
        <v>12</v>
      </c>
      <c r="G13" s="5" t="s">
        <v>13</v>
      </c>
      <c r="H13" s="31" t="s">
        <v>259</v>
      </c>
      <c r="I13" s="31" t="s">
        <v>527</v>
      </c>
      <c r="J13" s="31" t="s">
        <v>524</v>
      </c>
      <c r="K13" s="31" t="str">
        <f>"1227,0300"</f>
        <v>1227,0300</v>
      </c>
      <c r="L13" s="5" t="s">
        <v>430</v>
      </c>
    </row>
  </sheetData>
  <sheetProtection/>
  <mergeCells count="15">
    <mergeCell ref="B12:K12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:A4"/>
    <mergeCell ref="L3:L4"/>
    <mergeCell ref="B5:K5"/>
    <mergeCell ref="B8:K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18" sqref="B18:K18"/>
    </sheetView>
  </sheetViews>
  <sheetFormatPr defaultColWidth="8.75390625" defaultRowHeight="12.75"/>
  <cols>
    <col min="1" max="1" width="7.875" style="38" bestFit="1" customWidth="1"/>
    <col min="2" max="2" width="26.00390625" style="12" bestFit="1" customWidth="1"/>
    <col min="3" max="3" width="26.875" style="12" bestFit="1" customWidth="1"/>
    <col min="4" max="4" width="10.625" style="12" bestFit="1" customWidth="1"/>
    <col min="5" max="5" width="9.375" style="12" customWidth="1"/>
    <col min="6" max="6" width="17.00390625" style="12" customWidth="1"/>
    <col min="7" max="7" width="26.875" style="12" bestFit="1" customWidth="1"/>
    <col min="8" max="10" width="10.00390625" style="38" customWidth="1"/>
    <col min="11" max="11" width="9.625" style="12" bestFit="1" customWidth="1"/>
    <col min="12" max="12" width="15.75390625" style="12" bestFit="1" customWidth="1"/>
  </cols>
  <sheetData>
    <row r="1" spans="2:12" s="1" customFormat="1" ht="15" customHeight="1">
      <c r="B1" s="75" t="s">
        <v>542</v>
      </c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2:12" s="1" customFormat="1" ht="110.2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2</v>
      </c>
      <c r="I3" s="54"/>
      <c r="J3" s="54" t="s">
        <v>270</v>
      </c>
      <c r="K3" s="54" t="s">
        <v>6</v>
      </c>
      <c r="L3" s="56" t="s">
        <v>5</v>
      </c>
    </row>
    <row r="4" spans="1:12" s="2" customFormat="1" ht="21" customHeight="1" thickBot="1">
      <c r="A4" s="69"/>
      <c r="B4" s="74"/>
      <c r="C4" s="55"/>
      <c r="D4" s="55"/>
      <c r="E4" s="55"/>
      <c r="F4" s="55"/>
      <c r="G4" s="55"/>
      <c r="H4" s="22" t="s">
        <v>253</v>
      </c>
      <c r="I4" s="22" t="s">
        <v>254</v>
      </c>
      <c r="J4" s="55"/>
      <c r="K4" s="55"/>
      <c r="L4" s="57"/>
    </row>
    <row r="5" spans="1:11" ht="15.75">
      <c r="A5"/>
      <c r="B5" s="71" t="s">
        <v>24</v>
      </c>
      <c r="C5" s="71"/>
      <c r="D5" s="71"/>
      <c r="E5" s="71"/>
      <c r="F5" s="71"/>
      <c r="G5" s="71"/>
      <c r="H5" s="71"/>
      <c r="I5" s="71"/>
      <c r="J5" s="71"/>
      <c r="K5" s="71"/>
    </row>
    <row r="6" spans="1:12" ht="12.75">
      <c r="A6" s="35" t="s">
        <v>272</v>
      </c>
      <c r="B6" s="13" t="s">
        <v>255</v>
      </c>
      <c r="C6" s="13" t="s">
        <v>256</v>
      </c>
      <c r="D6" s="13" t="s">
        <v>423</v>
      </c>
      <c r="E6" s="13" t="str">
        <f>"0,6920"</f>
        <v>0,6920</v>
      </c>
      <c r="F6" s="13" t="s">
        <v>53</v>
      </c>
      <c r="G6" s="13" t="s">
        <v>54</v>
      </c>
      <c r="H6" s="35" t="s">
        <v>219</v>
      </c>
      <c r="I6" s="35" t="s">
        <v>515</v>
      </c>
      <c r="J6" s="35" t="s">
        <v>264</v>
      </c>
      <c r="K6" s="49" t="str">
        <f>"2075,8501"</f>
        <v>2075,8501</v>
      </c>
      <c r="L6" s="13" t="s">
        <v>23</v>
      </c>
    </row>
    <row r="8" spans="1:11" ht="15.75">
      <c r="A8"/>
      <c r="B8" s="72" t="s">
        <v>64</v>
      </c>
      <c r="C8" s="72"/>
      <c r="D8" s="72"/>
      <c r="E8" s="72"/>
      <c r="F8" s="72"/>
      <c r="G8" s="72"/>
      <c r="H8" s="72"/>
      <c r="I8" s="72"/>
      <c r="J8" s="72"/>
      <c r="K8" s="72"/>
    </row>
    <row r="9" spans="1:12" ht="12.75">
      <c r="A9" s="35" t="s">
        <v>272</v>
      </c>
      <c r="B9" s="13" t="s">
        <v>65</v>
      </c>
      <c r="C9" s="13" t="s">
        <v>66</v>
      </c>
      <c r="D9" s="13" t="s">
        <v>424</v>
      </c>
      <c r="E9" s="13" t="str">
        <f>"0,6122"</f>
        <v>0,6122</v>
      </c>
      <c r="F9" s="13" t="s">
        <v>12</v>
      </c>
      <c r="G9" s="13" t="s">
        <v>13</v>
      </c>
      <c r="H9" s="35" t="s">
        <v>224</v>
      </c>
      <c r="I9" s="35" t="s">
        <v>516</v>
      </c>
      <c r="J9" s="35" t="s">
        <v>266</v>
      </c>
      <c r="K9" s="49" t="str">
        <f>"2038,7924"</f>
        <v>2038,7924</v>
      </c>
      <c r="L9" s="13" t="s">
        <v>50</v>
      </c>
    </row>
    <row r="11" spans="1:11" ht="15.75">
      <c r="A11"/>
      <c r="B11" s="72" t="s">
        <v>70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2" ht="12.75">
      <c r="A12" s="36" t="s">
        <v>272</v>
      </c>
      <c r="B12" s="20" t="s">
        <v>257</v>
      </c>
      <c r="C12" s="20" t="s">
        <v>258</v>
      </c>
      <c r="D12" s="20" t="s">
        <v>425</v>
      </c>
      <c r="E12" s="20" t="str">
        <f>"0,5914"</f>
        <v>0,5914</v>
      </c>
      <c r="F12" s="20" t="s">
        <v>12</v>
      </c>
      <c r="G12" s="20" t="s">
        <v>13</v>
      </c>
      <c r="H12" s="36" t="s">
        <v>225</v>
      </c>
      <c r="I12" s="36" t="s">
        <v>517</v>
      </c>
      <c r="J12" s="36">
        <v>4192.5</v>
      </c>
      <c r="K12" s="50" t="str">
        <f>"2479,4446"</f>
        <v>2479,4446</v>
      </c>
      <c r="L12" s="20" t="s">
        <v>430</v>
      </c>
    </row>
    <row r="13" spans="1:12" ht="12.75">
      <c r="A13" s="35" t="s">
        <v>275</v>
      </c>
      <c r="B13" s="13" t="s">
        <v>85</v>
      </c>
      <c r="C13" s="13" t="s">
        <v>86</v>
      </c>
      <c r="D13" s="13" t="s">
        <v>426</v>
      </c>
      <c r="E13" s="13" t="str">
        <f>"0,5828"</f>
        <v>0,5828</v>
      </c>
      <c r="F13" s="13" t="s">
        <v>87</v>
      </c>
      <c r="G13" s="13" t="s">
        <v>88</v>
      </c>
      <c r="H13" s="35" t="s">
        <v>259</v>
      </c>
      <c r="I13" s="35" t="s">
        <v>518</v>
      </c>
      <c r="J13" s="35" t="s">
        <v>512</v>
      </c>
      <c r="K13" s="49" t="str">
        <f>"1923,2399"</f>
        <v>1923,2399</v>
      </c>
      <c r="L13" s="13" t="s">
        <v>23</v>
      </c>
    </row>
    <row r="15" spans="1:11" ht="15.75">
      <c r="A15"/>
      <c r="B15" s="72" t="s">
        <v>94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2" ht="12.75">
      <c r="A16" s="35" t="s">
        <v>272</v>
      </c>
      <c r="B16" s="13" t="s">
        <v>106</v>
      </c>
      <c r="C16" s="13" t="s">
        <v>107</v>
      </c>
      <c r="D16" s="13" t="s">
        <v>427</v>
      </c>
      <c r="E16" s="13" t="str">
        <f>"0,5753"</f>
        <v>0,5753</v>
      </c>
      <c r="F16" s="13" t="s">
        <v>12</v>
      </c>
      <c r="G16" s="13" t="s">
        <v>13</v>
      </c>
      <c r="H16" s="35" t="s">
        <v>260</v>
      </c>
      <c r="I16" s="35" t="s">
        <v>519</v>
      </c>
      <c r="J16" s="35" t="s">
        <v>513</v>
      </c>
      <c r="K16" s="49" t="str">
        <f>"1751,6363"</f>
        <v>1751,6363</v>
      </c>
      <c r="L16" s="13" t="s">
        <v>23</v>
      </c>
    </row>
    <row r="18" spans="1:11" ht="15.75">
      <c r="A18"/>
      <c r="B18" s="72" t="s">
        <v>115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2" ht="12.75">
      <c r="A19" s="35" t="s">
        <v>272</v>
      </c>
      <c r="B19" s="13" t="s">
        <v>116</v>
      </c>
      <c r="C19" s="13" t="s">
        <v>261</v>
      </c>
      <c r="D19" s="13" t="s">
        <v>428</v>
      </c>
      <c r="E19" s="13" t="str">
        <f>"0,5576"</f>
        <v>0,5576</v>
      </c>
      <c r="F19" s="13" t="s">
        <v>74</v>
      </c>
      <c r="G19" s="13" t="s">
        <v>13</v>
      </c>
      <c r="H19" s="35" t="s">
        <v>148</v>
      </c>
      <c r="I19" s="35" t="s">
        <v>520</v>
      </c>
      <c r="J19" s="35" t="s">
        <v>514</v>
      </c>
      <c r="K19" s="49" t="str">
        <f>"1785,0199"</f>
        <v>1785,0199</v>
      </c>
      <c r="L19" s="13" t="s">
        <v>121</v>
      </c>
    </row>
    <row r="21" spans="2:3" ht="18">
      <c r="B21" s="14" t="s">
        <v>122</v>
      </c>
      <c r="C21" s="14"/>
    </row>
    <row r="22" spans="2:3" ht="15.75">
      <c r="B22" s="15" t="s">
        <v>127</v>
      </c>
      <c r="C22" s="15"/>
    </row>
    <row r="23" spans="2:3" ht="13.5">
      <c r="B23" s="17"/>
      <c r="C23" s="18"/>
    </row>
    <row r="24" spans="2:6" ht="13.5">
      <c r="B24" s="19" t="s">
        <v>124</v>
      </c>
      <c r="C24" s="19" t="s">
        <v>125</v>
      </c>
      <c r="D24" s="19" t="s">
        <v>126</v>
      </c>
      <c r="E24" s="19" t="s">
        <v>270</v>
      </c>
      <c r="F24" s="19" t="s">
        <v>278</v>
      </c>
    </row>
    <row r="25" spans="1:6" ht="12.75">
      <c r="A25" s="38" t="s">
        <v>272</v>
      </c>
      <c r="B25" s="16" t="s">
        <v>257</v>
      </c>
      <c r="C25" s="12" t="s">
        <v>123</v>
      </c>
      <c r="D25" s="38" t="s">
        <v>259</v>
      </c>
      <c r="E25" s="38" t="s">
        <v>262</v>
      </c>
      <c r="F25" s="38" t="s">
        <v>263</v>
      </c>
    </row>
    <row r="26" spans="1:6" ht="12.75">
      <c r="A26" s="38" t="s">
        <v>275</v>
      </c>
      <c r="B26" s="16" t="s">
        <v>255</v>
      </c>
      <c r="C26" s="12" t="s">
        <v>123</v>
      </c>
      <c r="D26" s="38" t="s">
        <v>219</v>
      </c>
      <c r="E26" s="38" t="s">
        <v>264</v>
      </c>
      <c r="F26" s="38" t="s">
        <v>265</v>
      </c>
    </row>
    <row r="27" spans="1:6" ht="12.75">
      <c r="A27" s="38" t="s">
        <v>276</v>
      </c>
      <c r="B27" s="16" t="s">
        <v>65</v>
      </c>
      <c r="C27" s="12" t="s">
        <v>123</v>
      </c>
      <c r="D27" s="38" t="s">
        <v>429</v>
      </c>
      <c r="E27" s="38" t="s">
        <v>266</v>
      </c>
      <c r="F27" s="38" t="s">
        <v>267</v>
      </c>
    </row>
  </sheetData>
  <sheetProtection/>
  <mergeCells count="17">
    <mergeCell ref="B18:K18"/>
    <mergeCell ref="K3:K4"/>
    <mergeCell ref="L3:L4"/>
    <mergeCell ref="B5:K5"/>
    <mergeCell ref="B8:K8"/>
    <mergeCell ref="B11:K11"/>
    <mergeCell ref="B15:K15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8" sqref="B8:M8"/>
    </sheetView>
  </sheetViews>
  <sheetFormatPr defaultColWidth="8.75390625" defaultRowHeight="12.75"/>
  <cols>
    <col min="1" max="1" width="7.875" style="38" bestFit="1" customWidth="1"/>
    <col min="2" max="2" width="19.00390625" style="12" customWidth="1"/>
    <col min="3" max="3" width="27.375" style="12" customWidth="1"/>
    <col min="4" max="4" width="10.625" style="12" bestFit="1" customWidth="1"/>
    <col min="5" max="5" width="8.375" style="12" bestFit="1" customWidth="1"/>
    <col min="6" max="6" width="12.75390625" style="12" customWidth="1"/>
    <col min="7" max="7" width="26.00390625" style="12" customWidth="1"/>
    <col min="8" max="10" width="5.625" style="38" bestFit="1" customWidth="1"/>
    <col min="11" max="11" width="4.625" style="38" bestFit="1" customWidth="1"/>
    <col min="12" max="12" width="11.375" style="38" customWidth="1"/>
    <col min="13" max="13" width="8.625" style="12" bestFit="1" customWidth="1"/>
    <col min="14" max="14" width="16.00390625" style="12" bestFit="1" customWidth="1"/>
  </cols>
  <sheetData>
    <row r="1" spans="2:14" s="1" customFormat="1" ht="15" customHeight="1">
      <c r="B1" s="75" t="s">
        <v>541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s="1" customFormat="1" ht="109.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2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/>
      <c r="B5" s="71" t="s">
        <v>31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35" t="s">
        <v>272</v>
      </c>
      <c r="B6" s="13" t="s">
        <v>39</v>
      </c>
      <c r="C6" s="13" t="s">
        <v>40</v>
      </c>
      <c r="D6" s="13" t="s">
        <v>453</v>
      </c>
      <c r="E6" s="13" t="s">
        <v>313</v>
      </c>
      <c r="F6" s="13" t="s">
        <v>19</v>
      </c>
      <c r="G6" s="13" t="s">
        <v>20</v>
      </c>
      <c r="H6" s="43" t="s">
        <v>68</v>
      </c>
      <c r="I6" s="43" t="s">
        <v>77</v>
      </c>
      <c r="J6" s="43" t="s">
        <v>108</v>
      </c>
      <c r="K6" s="39"/>
      <c r="L6" s="35" t="s">
        <v>108</v>
      </c>
      <c r="M6" s="49" t="s">
        <v>315</v>
      </c>
      <c r="N6" s="13" t="s">
        <v>430</v>
      </c>
    </row>
    <row r="8" spans="1:13" ht="15.75">
      <c r="A8"/>
      <c r="B8" s="72" t="s">
        <v>70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4" ht="12.75">
      <c r="A9" s="35" t="s">
        <v>272</v>
      </c>
      <c r="B9" s="13" t="s">
        <v>211</v>
      </c>
      <c r="C9" s="13" t="s">
        <v>212</v>
      </c>
      <c r="D9" s="13" t="s">
        <v>454</v>
      </c>
      <c r="E9" s="13" t="s">
        <v>314</v>
      </c>
      <c r="F9" s="13" t="s">
        <v>12</v>
      </c>
      <c r="G9" s="13" t="s">
        <v>13</v>
      </c>
      <c r="H9" s="42" t="s">
        <v>134</v>
      </c>
      <c r="I9" s="43" t="s">
        <v>134</v>
      </c>
      <c r="J9" s="42" t="s">
        <v>213</v>
      </c>
      <c r="K9" s="39"/>
      <c r="L9" s="35" t="s">
        <v>134</v>
      </c>
      <c r="M9" s="49" t="s">
        <v>316</v>
      </c>
      <c r="N9" s="13" t="s">
        <v>114</v>
      </c>
    </row>
  </sheetData>
  <sheetProtection/>
  <mergeCells count="14">
    <mergeCell ref="A3:A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L7" sqref="L7"/>
    </sheetView>
  </sheetViews>
  <sheetFormatPr defaultColWidth="8.75390625" defaultRowHeight="12.75"/>
  <cols>
    <col min="1" max="1" width="7.875" style="38" bestFit="1" customWidth="1"/>
    <col min="2" max="2" width="23.75390625" style="12" customWidth="1"/>
    <col min="3" max="3" width="26.875" style="12" bestFit="1" customWidth="1"/>
    <col min="4" max="4" width="10.625" style="12" bestFit="1" customWidth="1"/>
    <col min="5" max="5" width="11.75390625" style="12" customWidth="1"/>
    <col min="6" max="6" width="18.125" style="12" customWidth="1"/>
    <col min="7" max="7" width="26.875" style="12" bestFit="1" customWidth="1"/>
    <col min="8" max="10" width="5.625" style="38" bestFit="1" customWidth="1"/>
    <col min="11" max="11" width="4.625" style="38" bestFit="1" customWidth="1"/>
    <col min="12" max="12" width="11.75390625" style="38" customWidth="1"/>
    <col min="13" max="13" width="8.625" style="12" bestFit="1" customWidth="1"/>
    <col min="14" max="14" width="15.75390625" style="12" bestFit="1" customWidth="1"/>
  </cols>
  <sheetData>
    <row r="1" spans="2:14" s="1" customFormat="1" ht="15" customHeight="1">
      <c r="B1" s="75" t="s">
        <v>540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s="1" customFormat="1" ht="116.2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2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/>
      <c r="B5" s="71" t="s">
        <v>31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36" t="s">
        <v>272</v>
      </c>
      <c r="B6" s="20" t="s">
        <v>45</v>
      </c>
      <c r="C6" s="20" t="s">
        <v>46</v>
      </c>
      <c r="D6" s="20" t="s">
        <v>455</v>
      </c>
      <c r="E6" s="20" t="s">
        <v>317</v>
      </c>
      <c r="F6" s="20" t="s">
        <v>19</v>
      </c>
      <c r="G6" s="20" t="s">
        <v>20</v>
      </c>
      <c r="H6" s="44" t="s">
        <v>120</v>
      </c>
      <c r="I6" s="44" t="s">
        <v>202</v>
      </c>
      <c r="J6" s="44" t="s">
        <v>132</v>
      </c>
      <c r="K6" s="40"/>
      <c r="L6" s="36" t="s">
        <v>132</v>
      </c>
      <c r="M6" s="50" t="s">
        <v>321</v>
      </c>
      <c r="N6" s="20" t="s">
        <v>23</v>
      </c>
    </row>
    <row r="7" spans="1:14" ht="12.75">
      <c r="A7" s="35"/>
      <c r="B7" s="13" t="s">
        <v>51</v>
      </c>
      <c r="C7" s="13" t="s">
        <v>52</v>
      </c>
      <c r="D7" s="13" t="s">
        <v>456</v>
      </c>
      <c r="E7" s="13" t="s">
        <v>318</v>
      </c>
      <c r="F7" s="13" t="s">
        <v>53</v>
      </c>
      <c r="G7" s="13" t="s">
        <v>54</v>
      </c>
      <c r="H7" s="42" t="s">
        <v>67</v>
      </c>
      <c r="I7" s="42" t="s">
        <v>67</v>
      </c>
      <c r="J7" s="42" t="s">
        <v>67</v>
      </c>
      <c r="K7" s="39"/>
      <c r="L7" s="78">
        <v>0</v>
      </c>
      <c r="M7" s="49" t="s">
        <v>322</v>
      </c>
      <c r="N7" s="13" t="s">
        <v>23</v>
      </c>
    </row>
    <row r="8" spans="1:14" ht="12.75">
      <c r="A8" s="37" t="s">
        <v>272</v>
      </c>
      <c r="B8" s="21" t="s">
        <v>203</v>
      </c>
      <c r="C8" s="21" t="s">
        <v>204</v>
      </c>
      <c r="D8" s="21" t="s">
        <v>457</v>
      </c>
      <c r="E8" s="21" t="s">
        <v>319</v>
      </c>
      <c r="F8" s="21" t="s">
        <v>53</v>
      </c>
      <c r="G8" s="21" t="s">
        <v>54</v>
      </c>
      <c r="H8" s="46" t="s">
        <v>68</v>
      </c>
      <c r="I8" s="46" t="s">
        <v>118</v>
      </c>
      <c r="J8" s="45" t="s">
        <v>118</v>
      </c>
      <c r="K8" s="41"/>
      <c r="L8" s="37" t="s">
        <v>118</v>
      </c>
      <c r="M8" s="52" t="s">
        <v>323</v>
      </c>
      <c r="N8" s="21" t="s">
        <v>23</v>
      </c>
    </row>
    <row r="10" spans="1:13" ht="15.75">
      <c r="A10"/>
      <c r="B10" s="72" t="s">
        <v>64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4" ht="12.75">
      <c r="A11" s="35" t="s">
        <v>272</v>
      </c>
      <c r="B11" s="13" t="s">
        <v>205</v>
      </c>
      <c r="C11" s="13" t="s">
        <v>206</v>
      </c>
      <c r="D11" s="13" t="s">
        <v>458</v>
      </c>
      <c r="E11" s="13" t="s">
        <v>320</v>
      </c>
      <c r="F11" s="13" t="s">
        <v>12</v>
      </c>
      <c r="G11" s="13" t="s">
        <v>13</v>
      </c>
      <c r="H11" s="43" t="s">
        <v>78</v>
      </c>
      <c r="I11" s="42" t="s">
        <v>120</v>
      </c>
      <c r="J11" s="42" t="s">
        <v>120</v>
      </c>
      <c r="K11" s="39"/>
      <c r="L11" s="35" t="s">
        <v>78</v>
      </c>
      <c r="M11" s="49" t="s">
        <v>324</v>
      </c>
      <c r="N11" s="13" t="s">
        <v>430</v>
      </c>
    </row>
    <row r="13" spans="1:13" ht="15.75">
      <c r="A13"/>
      <c r="B13" s="72" t="s">
        <v>94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4" ht="12.75">
      <c r="A14" s="35" t="s">
        <v>272</v>
      </c>
      <c r="B14" s="13" t="s">
        <v>207</v>
      </c>
      <c r="C14" s="13" t="s">
        <v>208</v>
      </c>
      <c r="D14" s="13" t="s">
        <v>432</v>
      </c>
      <c r="E14" s="13" t="s">
        <v>286</v>
      </c>
      <c r="F14" s="13" t="s">
        <v>12</v>
      </c>
      <c r="G14" s="13" t="s">
        <v>13</v>
      </c>
      <c r="H14" s="43" t="s">
        <v>209</v>
      </c>
      <c r="I14" s="43" t="s">
        <v>210</v>
      </c>
      <c r="J14" s="42" t="s">
        <v>137</v>
      </c>
      <c r="K14" s="39"/>
      <c r="L14" s="35" t="s">
        <v>210</v>
      </c>
      <c r="M14" s="49" t="s">
        <v>325</v>
      </c>
      <c r="N14" s="13" t="s">
        <v>23</v>
      </c>
    </row>
    <row r="16" spans="2:3" ht="18">
      <c r="B16" s="14" t="s">
        <v>122</v>
      </c>
      <c r="C16" s="14"/>
    </row>
    <row r="17" spans="2:3" ht="15.75">
      <c r="B17" s="15" t="s">
        <v>127</v>
      </c>
      <c r="C17" s="15"/>
    </row>
    <row r="18" spans="2:3" ht="13.5">
      <c r="B18" s="17"/>
      <c r="C18" s="18"/>
    </row>
    <row r="19" spans="2:6" ht="13.5">
      <c r="B19" s="19" t="s">
        <v>124</v>
      </c>
      <c r="C19" s="19" t="s">
        <v>125</v>
      </c>
      <c r="D19" s="19" t="s">
        <v>126</v>
      </c>
      <c r="E19" s="19" t="s">
        <v>279</v>
      </c>
      <c r="F19" s="19" t="s">
        <v>278</v>
      </c>
    </row>
    <row r="20" spans="1:6" ht="12.75">
      <c r="A20" s="38" t="s">
        <v>272</v>
      </c>
      <c r="B20" s="16" t="s">
        <v>45</v>
      </c>
      <c r="C20" s="12" t="s">
        <v>123</v>
      </c>
      <c r="D20" s="38" t="s">
        <v>528</v>
      </c>
      <c r="E20" s="38" t="s">
        <v>132</v>
      </c>
      <c r="F20" s="53" t="s">
        <v>321</v>
      </c>
    </row>
    <row r="21" spans="1:6" ht="12.75">
      <c r="A21" s="38" t="s">
        <v>275</v>
      </c>
      <c r="B21" s="16" t="s">
        <v>207</v>
      </c>
      <c r="C21" s="12" t="s">
        <v>123</v>
      </c>
      <c r="D21" s="38" t="s">
        <v>248</v>
      </c>
      <c r="E21" s="38" t="s">
        <v>210</v>
      </c>
      <c r="F21" s="53" t="s">
        <v>325</v>
      </c>
    </row>
    <row r="22" spans="1:6" ht="12.75">
      <c r="A22" s="38" t="s">
        <v>276</v>
      </c>
      <c r="B22" s="16" t="s">
        <v>205</v>
      </c>
      <c r="C22" s="12" t="s">
        <v>123</v>
      </c>
      <c r="D22" s="38" t="s">
        <v>429</v>
      </c>
      <c r="E22" s="38" t="s">
        <v>78</v>
      </c>
      <c r="F22" s="53" t="s">
        <v>324</v>
      </c>
    </row>
  </sheetData>
  <sheetProtection/>
  <mergeCells count="15">
    <mergeCell ref="H3:K3"/>
    <mergeCell ref="L3:L4"/>
    <mergeCell ref="M3:M4"/>
    <mergeCell ref="N3:N4"/>
    <mergeCell ref="B5:M5"/>
    <mergeCell ref="B10:M10"/>
    <mergeCell ref="B13:M13"/>
    <mergeCell ref="A3:A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9">
      <selection activeCell="L10" sqref="L10"/>
    </sheetView>
  </sheetViews>
  <sheetFormatPr defaultColWidth="8.75390625" defaultRowHeight="12.75"/>
  <cols>
    <col min="1" max="1" width="7.875" style="38" bestFit="1" customWidth="1"/>
    <col min="2" max="2" width="23.00390625" style="12" customWidth="1"/>
    <col min="3" max="3" width="27.125" style="12" bestFit="1" customWidth="1"/>
    <col min="4" max="4" width="10.625" style="12" bestFit="1" customWidth="1"/>
    <col min="5" max="5" width="11.875" style="12" customWidth="1"/>
    <col min="6" max="6" width="12.625" style="12" customWidth="1"/>
    <col min="7" max="7" width="26.875" style="12" bestFit="1" customWidth="1"/>
    <col min="8" max="10" width="5.625" style="38" bestFit="1" customWidth="1"/>
    <col min="11" max="11" width="4.625" style="38" bestFit="1" customWidth="1"/>
    <col min="12" max="12" width="11.625" style="38" customWidth="1"/>
    <col min="13" max="13" width="8.625" style="12" bestFit="1" customWidth="1"/>
    <col min="14" max="14" width="20.625" style="12" bestFit="1" customWidth="1"/>
  </cols>
  <sheetData>
    <row r="1" spans="2:14" s="1" customFormat="1" ht="15" customHeight="1">
      <c r="B1" s="75" t="s">
        <v>539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s="1" customFormat="1" ht="105.75" customHeight="1" thickBo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2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/>
      <c r="B5" s="71" t="s">
        <v>143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12.75">
      <c r="A6" s="35" t="s">
        <v>272</v>
      </c>
      <c r="B6" s="13" t="s">
        <v>144</v>
      </c>
      <c r="C6" s="13" t="s">
        <v>145</v>
      </c>
      <c r="D6" s="13" t="s">
        <v>461</v>
      </c>
      <c r="E6" s="13" t="s">
        <v>326</v>
      </c>
      <c r="F6" s="13" t="s">
        <v>53</v>
      </c>
      <c r="G6" s="13" t="s">
        <v>54</v>
      </c>
      <c r="H6" s="43" t="s">
        <v>37</v>
      </c>
      <c r="I6" s="43" t="s">
        <v>29</v>
      </c>
      <c r="J6" s="43" t="s">
        <v>146</v>
      </c>
      <c r="K6" s="39"/>
      <c r="L6" s="35">
        <v>152.5</v>
      </c>
      <c r="M6" s="13" t="s">
        <v>349</v>
      </c>
      <c r="N6" s="13" t="s">
        <v>23</v>
      </c>
    </row>
    <row r="8" spans="1:13" ht="15.75">
      <c r="A8"/>
      <c r="B8" s="72" t="s">
        <v>24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4" ht="12.75">
      <c r="A9" s="35"/>
      <c r="B9" s="13" t="s">
        <v>147</v>
      </c>
      <c r="C9" s="13" t="s">
        <v>459</v>
      </c>
      <c r="D9" s="13" t="s">
        <v>462</v>
      </c>
      <c r="E9" s="13" t="s">
        <v>327</v>
      </c>
      <c r="F9" s="13" t="s">
        <v>53</v>
      </c>
      <c r="G9" s="13" t="s">
        <v>53</v>
      </c>
      <c r="H9" s="42" t="s">
        <v>148</v>
      </c>
      <c r="I9" s="42" t="s">
        <v>148</v>
      </c>
      <c r="J9" s="42" t="s">
        <v>148</v>
      </c>
      <c r="K9" s="39"/>
      <c r="L9" s="78">
        <v>0</v>
      </c>
      <c r="M9" s="13" t="s">
        <v>322</v>
      </c>
      <c r="N9" s="13" t="s">
        <v>149</v>
      </c>
    </row>
    <row r="10" spans="1:14" ht="12.75">
      <c r="A10" s="35"/>
      <c r="B10" s="13" t="s">
        <v>150</v>
      </c>
      <c r="C10" s="13" t="s">
        <v>460</v>
      </c>
      <c r="D10" s="13" t="s">
        <v>463</v>
      </c>
      <c r="E10" s="13" t="s">
        <v>328</v>
      </c>
      <c r="F10" s="13" t="s">
        <v>53</v>
      </c>
      <c r="G10" s="13" t="s">
        <v>54</v>
      </c>
      <c r="H10" s="42" t="s">
        <v>151</v>
      </c>
      <c r="I10" s="42" t="s">
        <v>152</v>
      </c>
      <c r="J10" s="42" t="s">
        <v>152</v>
      </c>
      <c r="K10" s="39"/>
      <c r="L10" s="78">
        <v>0</v>
      </c>
      <c r="M10" s="13" t="s">
        <v>322</v>
      </c>
      <c r="N10" s="13" t="s">
        <v>23</v>
      </c>
    </row>
    <row r="11" spans="1:14" ht="12.75">
      <c r="A11" s="35" t="s">
        <v>272</v>
      </c>
      <c r="B11" s="13" t="s">
        <v>153</v>
      </c>
      <c r="C11" s="13" t="s">
        <v>154</v>
      </c>
      <c r="D11" s="13" t="s">
        <v>464</v>
      </c>
      <c r="E11" s="13" t="s">
        <v>329</v>
      </c>
      <c r="F11" s="13" t="s">
        <v>19</v>
      </c>
      <c r="G11" s="13" t="s">
        <v>20</v>
      </c>
      <c r="H11" s="43" t="s">
        <v>37</v>
      </c>
      <c r="I11" s="43" t="s">
        <v>146</v>
      </c>
      <c r="J11" s="42" t="s">
        <v>30</v>
      </c>
      <c r="K11" s="39"/>
      <c r="L11" s="35">
        <v>152.5</v>
      </c>
      <c r="M11" s="13" t="s">
        <v>350</v>
      </c>
      <c r="N11" s="13" t="s">
        <v>23</v>
      </c>
    </row>
    <row r="12" spans="1:14" ht="12.75">
      <c r="A12" s="35" t="s">
        <v>275</v>
      </c>
      <c r="B12" s="13" t="s">
        <v>155</v>
      </c>
      <c r="C12" s="13" t="s">
        <v>156</v>
      </c>
      <c r="D12" s="13" t="s">
        <v>465</v>
      </c>
      <c r="E12" s="13" t="s">
        <v>330</v>
      </c>
      <c r="F12" s="13" t="s">
        <v>53</v>
      </c>
      <c r="G12" s="13" t="s">
        <v>54</v>
      </c>
      <c r="H12" s="43" t="s">
        <v>59</v>
      </c>
      <c r="I12" s="42" t="s">
        <v>36</v>
      </c>
      <c r="J12" s="42" t="s">
        <v>36</v>
      </c>
      <c r="K12" s="39"/>
      <c r="L12" s="35" t="s">
        <v>59</v>
      </c>
      <c r="M12" s="13" t="s">
        <v>351</v>
      </c>
      <c r="N12" s="13" t="s">
        <v>23</v>
      </c>
    </row>
    <row r="14" spans="1:13" ht="15.75">
      <c r="A14"/>
      <c r="B14" s="72" t="s">
        <v>31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4" ht="12.75">
      <c r="A15" s="35" t="s">
        <v>272</v>
      </c>
      <c r="B15" s="13" t="s">
        <v>157</v>
      </c>
      <c r="C15" s="13" t="s">
        <v>158</v>
      </c>
      <c r="D15" s="13" t="s">
        <v>419</v>
      </c>
      <c r="E15" s="13" t="s">
        <v>290</v>
      </c>
      <c r="F15" s="13" t="s">
        <v>53</v>
      </c>
      <c r="G15" s="13" t="s">
        <v>54</v>
      </c>
      <c r="H15" s="42" t="s">
        <v>63</v>
      </c>
      <c r="I15" s="43" t="s">
        <v>63</v>
      </c>
      <c r="J15" s="43" t="s">
        <v>37</v>
      </c>
      <c r="K15" s="39"/>
      <c r="L15" s="35" t="s">
        <v>37</v>
      </c>
      <c r="M15" s="13" t="s">
        <v>352</v>
      </c>
      <c r="N15" s="13" t="s">
        <v>23</v>
      </c>
    </row>
    <row r="16" spans="1:14" ht="12.75">
      <c r="A16" s="35" t="s">
        <v>275</v>
      </c>
      <c r="B16" s="13" t="s">
        <v>159</v>
      </c>
      <c r="C16" s="13" t="s">
        <v>160</v>
      </c>
      <c r="D16" s="13" t="s">
        <v>447</v>
      </c>
      <c r="E16" s="13" t="s">
        <v>306</v>
      </c>
      <c r="F16" s="13" t="s">
        <v>53</v>
      </c>
      <c r="G16" s="13" t="s">
        <v>54</v>
      </c>
      <c r="H16" s="43" t="s">
        <v>59</v>
      </c>
      <c r="I16" s="42" t="s">
        <v>36</v>
      </c>
      <c r="J16" s="42" t="s">
        <v>37</v>
      </c>
      <c r="K16" s="39"/>
      <c r="L16" s="35" t="s">
        <v>59</v>
      </c>
      <c r="M16" s="13" t="s">
        <v>353</v>
      </c>
      <c r="N16" s="13" t="s">
        <v>23</v>
      </c>
    </row>
    <row r="17" spans="1:14" ht="12.75">
      <c r="A17" s="35"/>
      <c r="B17" s="13" t="s">
        <v>161</v>
      </c>
      <c r="C17" s="13" t="s">
        <v>162</v>
      </c>
      <c r="D17" s="13" t="s">
        <v>468</v>
      </c>
      <c r="E17" s="13" t="s">
        <v>331</v>
      </c>
      <c r="F17" s="13" t="s">
        <v>53</v>
      </c>
      <c r="G17" s="13" t="s">
        <v>54</v>
      </c>
      <c r="H17" s="42" t="s">
        <v>151</v>
      </c>
      <c r="I17" s="39"/>
      <c r="J17" s="39"/>
      <c r="K17" s="39"/>
      <c r="L17" s="78">
        <v>0</v>
      </c>
      <c r="M17" s="13" t="s">
        <v>322</v>
      </c>
      <c r="N17" s="13" t="s">
        <v>23</v>
      </c>
    </row>
    <row r="19" spans="1:13" ht="15.75">
      <c r="A19"/>
      <c r="B19" s="72" t="s">
        <v>64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4" ht="12.75">
      <c r="A20" s="35" t="s">
        <v>272</v>
      </c>
      <c r="B20" s="13" t="s">
        <v>163</v>
      </c>
      <c r="C20" s="13" t="s">
        <v>466</v>
      </c>
      <c r="D20" s="13" t="s">
        <v>469</v>
      </c>
      <c r="E20" s="13" t="s">
        <v>332</v>
      </c>
      <c r="F20" s="13" t="s">
        <v>19</v>
      </c>
      <c r="G20" s="13" t="s">
        <v>20</v>
      </c>
      <c r="H20" s="43" t="s">
        <v>35</v>
      </c>
      <c r="I20" s="42" t="s">
        <v>59</v>
      </c>
      <c r="J20" s="42" t="s">
        <v>36</v>
      </c>
      <c r="K20" s="39"/>
      <c r="L20" s="35" t="s">
        <v>35</v>
      </c>
      <c r="M20" s="13" t="s">
        <v>354</v>
      </c>
      <c r="N20" s="13" t="s">
        <v>23</v>
      </c>
    </row>
    <row r="21" spans="1:14" ht="12.75">
      <c r="A21" s="35" t="s">
        <v>272</v>
      </c>
      <c r="B21" s="13" t="s">
        <v>164</v>
      </c>
      <c r="C21" s="13" t="s">
        <v>165</v>
      </c>
      <c r="D21" s="13" t="s">
        <v>470</v>
      </c>
      <c r="E21" s="13" t="s">
        <v>333</v>
      </c>
      <c r="F21" s="13" t="s">
        <v>53</v>
      </c>
      <c r="G21" s="13" t="s">
        <v>53</v>
      </c>
      <c r="H21" s="43" t="s">
        <v>166</v>
      </c>
      <c r="I21" s="42" t="s">
        <v>62</v>
      </c>
      <c r="J21" s="42" t="s">
        <v>62</v>
      </c>
      <c r="K21" s="39"/>
      <c r="L21" s="35" t="s">
        <v>166</v>
      </c>
      <c r="M21" s="13" t="s">
        <v>355</v>
      </c>
      <c r="N21" s="13" t="s">
        <v>23</v>
      </c>
    </row>
    <row r="22" spans="1:14" ht="12.75">
      <c r="A22" s="35" t="s">
        <v>272</v>
      </c>
      <c r="B22" s="13" t="s">
        <v>167</v>
      </c>
      <c r="C22" s="13" t="s">
        <v>168</v>
      </c>
      <c r="D22" s="13" t="s">
        <v>471</v>
      </c>
      <c r="E22" s="13" t="s">
        <v>334</v>
      </c>
      <c r="F22" s="13" t="s">
        <v>53</v>
      </c>
      <c r="G22" s="13" t="s">
        <v>54</v>
      </c>
      <c r="H22" s="43" t="s">
        <v>37</v>
      </c>
      <c r="I22" s="43" t="s">
        <v>146</v>
      </c>
      <c r="J22" s="43" t="s">
        <v>30</v>
      </c>
      <c r="K22" s="39"/>
      <c r="L22" s="35" t="s">
        <v>30</v>
      </c>
      <c r="M22" s="13" t="s">
        <v>356</v>
      </c>
      <c r="N22" s="13" t="s">
        <v>23</v>
      </c>
    </row>
    <row r="23" spans="1:14" ht="12.75">
      <c r="A23" s="35" t="s">
        <v>275</v>
      </c>
      <c r="B23" s="13" t="s">
        <v>169</v>
      </c>
      <c r="C23" s="13" t="s">
        <v>170</v>
      </c>
      <c r="D23" s="13" t="s">
        <v>472</v>
      </c>
      <c r="E23" s="13" t="s">
        <v>335</v>
      </c>
      <c r="F23" s="13" t="s">
        <v>53</v>
      </c>
      <c r="G23" s="13" t="s">
        <v>54</v>
      </c>
      <c r="H23" s="43" t="s">
        <v>30</v>
      </c>
      <c r="I23" s="42" t="s">
        <v>49</v>
      </c>
      <c r="J23" s="42" t="s">
        <v>67</v>
      </c>
      <c r="K23" s="39"/>
      <c r="L23" s="35" t="s">
        <v>30</v>
      </c>
      <c r="M23" s="13" t="s">
        <v>357</v>
      </c>
      <c r="N23" s="13" t="s">
        <v>23</v>
      </c>
    </row>
    <row r="24" spans="1:14" ht="12.75">
      <c r="A24" s="35" t="s">
        <v>276</v>
      </c>
      <c r="B24" s="13" t="s">
        <v>171</v>
      </c>
      <c r="C24" s="13" t="s">
        <v>172</v>
      </c>
      <c r="D24" s="13" t="s">
        <v>473</v>
      </c>
      <c r="E24" s="13" t="s">
        <v>336</v>
      </c>
      <c r="F24" s="13" t="s">
        <v>53</v>
      </c>
      <c r="G24" s="13" t="s">
        <v>54</v>
      </c>
      <c r="H24" s="43" t="s">
        <v>56</v>
      </c>
      <c r="I24" s="42" t="s">
        <v>146</v>
      </c>
      <c r="J24" s="43" t="s">
        <v>146</v>
      </c>
      <c r="K24" s="39"/>
      <c r="L24" s="35">
        <v>152.5</v>
      </c>
      <c r="M24" s="13" t="s">
        <v>358</v>
      </c>
      <c r="N24" s="13" t="s">
        <v>23</v>
      </c>
    </row>
    <row r="25" spans="1:14" ht="12.75">
      <c r="A25" s="35" t="s">
        <v>280</v>
      </c>
      <c r="B25" s="13" t="s">
        <v>173</v>
      </c>
      <c r="C25" s="13" t="s">
        <v>174</v>
      </c>
      <c r="D25" s="13" t="s">
        <v>420</v>
      </c>
      <c r="E25" s="13" t="s">
        <v>337</v>
      </c>
      <c r="F25" s="13" t="s">
        <v>12</v>
      </c>
      <c r="G25" s="13" t="s">
        <v>13</v>
      </c>
      <c r="H25" s="43" t="s">
        <v>59</v>
      </c>
      <c r="I25" s="43" t="s">
        <v>37</v>
      </c>
      <c r="J25" s="42" t="s">
        <v>146</v>
      </c>
      <c r="K25" s="39"/>
      <c r="L25" s="35" t="s">
        <v>37</v>
      </c>
      <c r="M25" s="13" t="s">
        <v>359</v>
      </c>
      <c r="N25" s="13" t="s">
        <v>511</v>
      </c>
    </row>
    <row r="26" spans="1:14" ht="12.75">
      <c r="A26" s="35" t="s">
        <v>272</v>
      </c>
      <c r="B26" s="13" t="s">
        <v>175</v>
      </c>
      <c r="C26" s="13" t="s">
        <v>176</v>
      </c>
      <c r="D26" s="13" t="s">
        <v>421</v>
      </c>
      <c r="E26" s="13" t="s">
        <v>338</v>
      </c>
      <c r="F26" s="13" t="s">
        <v>12</v>
      </c>
      <c r="G26" s="13" t="s">
        <v>13</v>
      </c>
      <c r="H26" s="43" t="s">
        <v>166</v>
      </c>
      <c r="I26" s="43" t="s">
        <v>177</v>
      </c>
      <c r="J26" s="43" t="s">
        <v>62</v>
      </c>
      <c r="K26" s="39"/>
      <c r="L26" s="35">
        <v>132.5</v>
      </c>
      <c r="M26" s="13" t="s">
        <v>360</v>
      </c>
      <c r="N26" s="13" t="s">
        <v>23</v>
      </c>
    </row>
    <row r="28" spans="1:13" ht="15.75">
      <c r="A28"/>
      <c r="B28" s="72" t="s">
        <v>70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4" ht="12.75">
      <c r="A29" s="35" t="s">
        <v>272</v>
      </c>
      <c r="B29" s="13" t="s">
        <v>178</v>
      </c>
      <c r="C29" s="13" t="s">
        <v>179</v>
      </c>
      <c r="D29" s="13" t="s">
        <v>225</v>
      </c>
      <c r="E29" s="13" t="s">
        <v>339</v>
      </c>
      <c r="F29" s="13" t="s">
        <v>53</v>
      </c>
      <c r="G29" s="13" t="s">
        <v>54</v>
      </c>
      <c r="H29" s="43" t="s">
        <v>93</v>
      </c>
      <c r="I29" s="43" t="s">
        <v>67</v>
      </c>
      <c r="J29" s="43" t="s">
        <v>69</v>
      </c>
      <c r="K29" s="39"/>
      <c r="L29" s="35" t="s">
        <v>69</v>
      </c>
      <c r="M29" s="13" t="s">
        <v>361</v>
      </c>
      <c r="N29" s="13" t="s">
        <v>23</v>
      </c>
    </row>
    <row r="30" spans="1:14" ht="12.75">
      <c r="A30" s="35" t="s">
        <v>275</v>
      </c>
      <c r="B30" s="13" t="s">
        <v>180</v>
      </c>
      <c r="C30" s="13" t="s">
        <v>181</v>
      </c>
      <c r="D30" s="13" t="s">
        <v>474</v>
      </c>
      <c r="E30" s="13" t="s">
        <v>340</v>
      </c>
      <c r="F30" s="13" t="s">
        <v>53</v>
      </c>
      <c r="G30" s="13" t="s">
        <v>54</v>
      </c>
      <c r="H30" s="43" t="s">
        <v>182</v>
      </c>
      <c r="I30" s="42" t="s">
        <v>43</v>
      </c>
      <c r="J30" s="42" t="s">
        <v>43</v>
      </c>
      <c r="K30" s="39"/>
      <c r="L30" s="35">
        <v>162.5</v>
      </c>
      <c r="M30" s="13" t="s">
        <v>362</v>
      </c>
      <c r="N30" s="13" t="s">
        <v>510</v>
      </c>
    </row>
    <row r="31" spans="1:14" ht="12.75">
      <c r="A31" s="35" t="s">
        <v>276</v>
      </c>
      <c r="B31" s="13" t="s">
        <v>183</v>
      </c>
      <c r="C31" s="13" t="s">
        <v>184</v>
      </c>
      <c r="D31" s="13" t="s">
        <v>475</v>
      </c>
      <c r="E31" s="13" t="s">
        <v>341</v>
      </c>
      <c r="F31" s="13" t="s">
        <v>53</v>
      </c>
      <c r="G31" s="13" t="s">
        <v>54</v>
      </c>
      <c r="H31" s="43" t="s">
        <v>63</v>
      </c>
      <c r="I31" s="43" t="s">
        <v>36</v>
      </c>
      <c r="J31" s="43" t="s">
        <v>55</v>
      </c>
      <c r="K31" s="39"/>
      <c r="L31" s="35">
        <v>142.5</v>
      </c>
      <c r="M31" s="13" t="s">
        <v>363</v>
      </c>
      <c r="N31" s="13" t="s">
        <v>23</v>
      </c>
    </row>
    <row r="32" spans="1:14" ht="12.75">
      <c r="A32" s="35" t="s">
        <v>280</v>
      </c>
      <c r="B32" s="13" t="s">
        <v>185</v>
      </c>
      <c r="C32" s="13" t="s">
        <v>186</v>
      </c>
      <c r="D32" s="13" t="s">
        <v>476</v>
      </c>
      <c r="E32" s="13" t="s">
        <v>342</v>
      </c>
      <c r="F32" s="13" t="s">
        <v>53</v>
      </c>
      <c r="G32" s="13" t="s">
        <v>54</v>
      </c>
      <c r="H32" s="42" t="s">
        <v>35</v>
      </c>
      <c r="I32" s="43" t="s">
        <v>35</v>
      </c>
      <c r="J32" s="43" t="s">
        <v>36</v>
      </c>
      <c r="K32" s="39"/>
      <c r="L32" s="35" t="s">
        <v>36</v>
      </c>
      <c r="M32" s="13" t="s">
        <v>364</v>
      </c>
      <c r="N32" s="13" t="s">
        <v>23</v>
      </c>
    </row>
    <row r="33" spans="1:14" ht="12.75">
      <c r="A33" s="35" t="s">
        <v>281</v>
      </c>
      <c r="B33" s="13" t="s">
        <v>187</v>
      </c>
      <c r="C33" s="13" t="s">
        <v>188</v>
      </c>
      <c r="D33" s="13" t="s">
        <v>422</v>
      </c>
      <c r="E33" s="13" t="s">
        <v>343</v>
      </c>
      <c r="F33" s="13" t="s">
        <v>12</v>
      </c>
      <c r="G33" s="13" t="s">
        <v>13</v>
      </c>
      <c r="H33" s="43" t="s">
        <v>35</v>
      </c>
      <c r="I33" s="43" t="s">
        <v>36</v>
      </c>
      <c r="J33" s="42" t="s">
        <v>29</v>
      </c>
      <c r="K33" s="39"/>
      <c r="L33" s="35" t="s">
        <v>36</v>
      </c>
      <c r="M33" s="13" t="s">
        <v>365</v>
      </c>
      <c r="N33" s="13" t="s">
        <v>23</v>
      </c>
    </row>
    <row r="35" spans="1:13" ht="15.75">
      <c r="A35"/>
      <c r="B35" s="72" t="s">
        <v>94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4" ht="12.75">
      <c r="A36" s="35" t="s">
        <v>272</v>
      </c>
      <c r="B36" s="13" t="s">
        <v>189</v>
      </c>
      <c r="C36" s="13" t="s">
        <v>190</v>
      </c>
      <c r="D36" s="13" t="s">
        <v>477</v>
      </c>
      <c r="E36" s="13" t="s">
        <v>344</v>
      </c>
      <c r="F36" s="13" t="s">
        <v>53</v>
      </c>
      <c r="G36" s="13" t="s">
        <v>54</v>
      </c>
      <c r="H36" s="43" t="s">
        <v>182</v>
      </c>
      <c r="I36" s="43" t="s">
        <v>93</v>
      </c>
      <c r="J36" s="42" t="s">
        <v>43</v>
      </c>
      <c r="K36" s="39"/>
      <c r="L36" s="35">
        <v>167.5</v>
      </c>
      <c r="M36" s="13" t="s">
        <v>366</v>
      </c>
      <c r="N36" s="13" t="s">
        <v>484</v>
      </c>
    </row>
    <row r="37" spans="1:14" ht="12.75">
      <c r="A37" s="35" t="s">
        <v>275</v>
      </c>
      <c r="B37" s="13" t="s">
        <v>191</v>
      </c>
      <c r="C37" s="13" t="s">
        <v>192</v>
      </c>
      <c r="D37" s="13" t="s">
        <v>478</v>
      </c>
      <c r="E37" s="13" t="s">
        <v>345</v>
      </c>
      <c r="F37" s="13" t="s">
        <v>74</v>
      </c>
      <c r="G37" s="13" t="s">
        <v>54</v>
      </c>
      <c r="H37" s="43" t="s">
        <v>56</v>
      </c>
      <c r="I37" s="43" t="s">
        <v>146</v>
      </c>
      <c r="J37" s="42" t="s">
        <v>42</v>
      </c>
      <c r="K37" s="39"/>
      <c r="L37" s="35">
        <v>152.5</v>
      </c>
      <c r="M37" s="13" t="s">
        <v>367</v>
      </c>
      <c r="N37" s="13" t="s">
        <v>23</v>
      </c>
    </row>
    <row r="39" spans="1:13" ht="15.75">
      <c r="A39"/>
      <c r="B39" s="72" t="s">
        <v>115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4" ht="12.75">
      <c r="A40" s="35" t="s">
        <v>272</v>
      </c>
      <c r="B40" s="13" t="s">
        <v>193</v>
      </c>
      <c r="C40" s="13" t="s">
        <v>467</v>
      </c>
      <c r="D40" s="13" t="s">
        <v>479</v>
      </c>
      <c r="E40" s="13" t="s">
        <v>346</v>
      </c>
      <c r="F40" s="13" t="s">
        <v>53</v>
      </c>
      <c r="G40" s="13" t="s">
        <v>54</v>
      </c>
      <c r="H40" s="43" t="s">
        <v>42</v>
      </c>
      <c r="I40" s="43" t="s">
        <v>194</v>
      </c>
      <c r="J40" s="42" t="s">
        <v>68</v>
      </c>
      <c r="K40" s="39"/>
      <c r="L40" s="35">
        <v>177.5</v>
      </c>
      <c r="M40" s="13" t="s">
        <v>368</v>
      </c>
      <c r="N40" s="13" t="s">
        <v>23</v>
      </c>
    </row>
    <row r="41" spans="1:14" ht="12.75">
      <c r="A41" s="37" t="s">
        <v>272</v>
      </c>
      <c r="B41" s="21" t="s">
        <v>195</v>
      </c>
      <c r="C41" s="21" t="s">
        <v>196</v>
      </c>
      <c r="D41" s="21" t="s">
        <v>480</v>
      </c>
      <c r="E41" s="21" t="s">
        <v>347</v>
      </c>
      <c r="F41" s="21" t="s">
        <v>12</v>
      </c>
      <c r="G41" s="21" t="s">
        <v>13</v>
      </c>
      <c r="H41" s="45" t="s">
        <v>197</v>
      </c>
      <c r="I41" s="45" t="s">
        <v>177</v>
      </c>
      <c r="J41" s="45" t="s">
        <v>62</v>
      </c>
      <c r="K41" s="41"/>
      <c r="L41" s="37">
        <v>132.5</v>
      </c>
      <c r="M41" s="21" t="s">
        <v>369</v>
      </c>
      <c r="N41" s="21" t="s">
        <v>198</v>
      </c>
    </row>
    <row r="43" spans="1:13" ht="15.75">
      <c r="A43"/>
      <c r="B43" s="72" t="s">
        <v>199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4" ht="12.75">
      <c r="A44" s="35" t="s">
        <v>272</v>
      </c>
      <c r="B44" s="13" t="s">
        <v>200</v>
      </c>
      <c r="C44" s="13" t="s">
        <v>201</v>
      </c>
      <c r="D44" s="13" t="s">
        <v>481</v>
      </c>
      <c r="E44" s="13" t="s">
        <v>348</v>
      </c>
      <c r="F44" s="13" t="s">
        <v>53</v>
      </c>
      <c r="G44" s="13" t="s">
        <v>54</v>
      </c>
      <c r="H44" s="43" t="s">
        <v>68</v>
      </c>
      <c r="I44" s="43" t="s">
        <v>118</v>
      </c>
      <c r="J44" s="43" t="s">
        <v>78</v>
      </c>
      <c r="K44" s="39"/>
      <c r="L44" s="35" t="s">
        <v>78</v>
      </c>
      <c r="M44" s="13" t="s">
        <v>370</v>
      </c>
      <c r="N44" s="13" t="s">
        <v>23</v>
      </c>
    </row>
    <row r="46" spans="2:3" ht="18">
      <c r="B46" s="14" t="s">
        <v>122</v>
      </c>
      <c r="C46" s="14"/>
    </row>
    <row r="47" spans="2:3" ht="15.75">
      <c r="B47" s="15" t="s">
        <v>127</v>
      </c>
      <c r="C47" s="15"/>
    </row>
    <row r="48" spans="2:3" ht="13.5">
      <c r="B48" s="17"/>
      <c r="C48" s="18"/>
    </row>
    <row r="49" spans="2:6" ht="13.5">
      <c r="B49" s="19" t="s">
        <v>124</v>
      </c>
      <c r="C49" s="19" t="s">
        <v>125</v>
      </c>
      <c r="D49" s="19" t="s">
        <v>126</v>
      </c>
      <c r="E49" s="19" t="s">
        <v>279</v>
      </c>
      <c r="F49" s="19" t="s">
        <v>269</v>
      </c>
    </row>
    <row r="50" spans="1:6" ht="12.75">
      <c r="A50" s="38" t="s">
        <v>272</v>
      </c>
      <c r="B50" s="16" t="s">
        <v>144</v>
      </c>
      <c r="C50" s="12" t="s">
        <v>123</v>
      </c>
      <c r="D50" s="38" t="s">
        <v>529</v>
      </c>
      <c r="E50" s="38" t="s">
        <v>146</v>
      </c>
      <c r="F50" s="53" t="s">
        <v>349</v>
      </c>
    </row>
    <row r="51" spans="1:6" ht="12.75">
      <c r="A51" s="38" t="s">
        <v>275</v>
      </c>
      <c r="B51" s="16" t="s">
        <v>178</v>
      </c>
      <c r="C51" s="12" t="s">
        <v>123</v>
      </c>
      <c r="D51" s="38" t="s">
        <v>482</v>
      </c>
      <c r="E51" s="38" t="s">
        <v>69</v>
      </c>
      <c r="F51" s="53" t="s">
        <v>361</v>
      </c>
    </row>
    <row r="52" spans="1:6" ht="12.75">
      <c r="A52" s="38" t="s">
        <v>276</v>
      </c>
      <c r="B52" s="16" t="s">
        <v>200</v>
      </c>
      <c r="C52" s="12" t="s">
        <v>123</v>
      </c>
      <c r="D52" s="38" t="s">
        <v>483</v>
      </c>
      <c r="E52" s="38" t="s">
        <v>78</v>
      </c>
      <c r="F52" s="53" t="s">
        <v>370</v>
      </c>
    </row>
  </sheetData>
  <sheetProtection/>
  <mergeCells count="20">
    <mergeCell ref="N3:N4"/>
    <mergeCell ref="B5:M5"/>
    <mergeCell ref="B8:M8"/>
    <mergeCell ref="B14:M14"/>
    <mergeCell ref="B1:N2"/>
    <mergeCell ref="B3:B4"/>
    <mergeCell ref="C3:C4"/>
    <mergeCell ref="D3:D4"/>
    <mergeCell ref="E3:E4"/>
    <mergeCell ref="F3:F4"/>
    <mergeCell ref="A3:A4"/>
    <mergeCell ref="B19:M19"/>
    <mergeCell ref="B28:M28"/>
    <mergeCell ref="B35:M35"/>
    <mergeCell ref="B39:M39"/>
    <mergeCell ref="B43:M43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9">
      <selection activeCell="B19" sqref="B19"/>
    </sheetView>
  </sheetViews>
  <sheetFormatPr defaultColWidth="9.125" defaultRowHeight="12.75"/>
  <cols>
    <col min="1" max="1" width="7.875" style="33" bestFit="1" customWidth="1"/>
    <col min="2" max="2" width="22.875" style="25" customWidth="1"/>
    <col min="3" max="3" width="27.125" style="1" bestFit="1" customWidth="1"/>
    <col min="4" max="4" width="10.625" style="1" bestFit="1" customWidth="1"/>
    <col min="5" max="5" width="12.25390625" style="1" customWidth="1"/>
    <col min="6" max="6" width="13.875" style="3" customWidth="1"/>
    <col min="7" max="7" width="28.00390625" style="3" customWidth="1"/>
    <col min="8" max="10" width="5.625" style="33" bestFit="1" customWidth="1"/>
    <col min="11" max="11" width="5.125" style="33" customWidth="1"/>
    <col min="12" max="12" width="11.25390625" style="33" customWidth="1"/>
    <col min="13" max="13" width="8.625" style="1" bestFit="1" customWidth="1"/>
    <col min="14" max="14" width="19.25390625" style="3" customWidth="1"/>
    <col min="15" max="16384" width="9.125" style="1" customWidth="1"/>
  </cols>
  <sheetData>
    <row r="1" spans="1:14" ht="15" customHeight="1">
      <c r="A1" s="1"/>
      <c r="B1" s="75" t="s">
        <v>530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14.75" customHeight="1" thickBot="1">
      <c r="A2" s="1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2" customFormat="1" ht="12.75" customHeight="1">
      <c r="A3" s="68" t="s">
        <v>271</v>
      </c>
      <c r="B3" s="73" t="s">
        <v>0</v>
      </c>
      <c r="C3" s="70" t="s">
        <v>277</v>
      </c>
      <c r="D3" s="70" t="s">
        <v>531</v>
      </c>
      <c r="E3" s="54" t="s">
        <v>269</v>
      </c>
      <c r="F3" s="54" t="s">
        <v>7</v>
      </c>
      <c r="G3" s="54" t="s">
        <v>532</v>
      </c>
      <c r="H3" s="54" t="s">
        <v>2</v>
      </c>
      <c r="I3" s="54"/>
      <c r="J3" s="54"/>
      <c r="K3" s="54"/>
      <c r="L3" s="54" t="s">
        <v>279</v>
      </c>
      <c r="M3" s="54" t="s">
        <v>6</v>
      </c>
      <c r="N3" s="56" t="s">
        <v>5</v>
      </c>
    </row>
    <row r="4" spans="1:14" s="2" customFormat="1" ht="21" customHeight="1" thickBot="1">
      <c r="A4" s="69"/>
      <c r="B4" s="74"/>
      <c r="C4" s="55"/>
      <c r="D4" s="55"/>
      <c r="E4" s="55"/>
      <c r="F4" s="55"/>
      <c r="G4" s="55"/>
      <c r="H4" s="22">
        <v>1</v>
      </c>
      <c r="I4" s="22">
        <v>2</v>
      </c>
      <c r="J4" s="22">
        <v>3</v>
      </c>
      <c r="K4" s="22" t="s">
        <v>8</v>
      </c>
      <c r="L4" s="55"/>
      <c r="M4" s="55"/>
      <c r="N4" s="57"/>
    </row>
    <row r="5" spans="1:13" ht="15.75">
      <c r="A5" s="1"/>
      <c r="B5" s="58" t="s">
        <v>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4" ht="12.75">
      <c r="A6" s="31" t="s">
        <v>272</v>
      </c>
      <c r="B6" s="23" t="s">
        <v>10</v>
      </c>
      <c r="C6" s="4" t="s">
        <v>11</v>
      </c>
      <c r="D6" s="4" t="s">
        <v>490</v>
      </c>
      <c r="E6" s="51" t="s">
        <v>373</v>
      </c>
      <c r="F6" s="5" t="s">
        <v>12</v>
      </c>
      <c r="G6" s="5" t="s">
        <v>13</v>
      </c>
      <c r="H6" s="43" t="s">
        <v>14</v>
      </c>
      <c r="I6" s="43" t="s">
        <v>15</v>
      </c>
      <c r="J6" s="48" t="s">
        <v>16</v>
      </c>
      <c r="K6" s="34"/>
      <c r="L6" s="31" t="s">
        <v>15</v>
      </c>
      <c r="M6" s="49" t="s">
        <v>393</v>
      </c>
      <c r="N6" s="5" t="s">
        <v>430</v>
      </c>
    </row>
    <row r="8" spans="1:13" ht="15.75">
      <c r="A8" s="1"/>
      <c r="B8" s="60" t="s">
        <v>17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4" ht="12.75">
      <c r="A9" s="31" t="s">
        <v>272</v>
      </c>
      <c r="B9" s="23" t="s">
        <v>18</v>
      </c>
      <c r="C9" s="4" t="s">
        <v>487</v>
      </c>
      <c r="D9" s="4" t="s">
        <v>491</v>
      </c>
      <c r="E9" s="51" t="s">
        <v>374</v>
      </c>
      <c r="F9" s="5" t="s">
        <v>19</v>
      </c>
      <c r="G9" s="5" t="s">
        <v>20</v>
      </c>
      <c r="H9" s="43" t="s">
        <v>15</v>
      </c>
      <c r="I9" s="43" t="s">
        <v>21</v>
      </c>
      <c r="J9" s="48" t="s">
        <v>22</v>
      </c>
      <c r="K9" s="34"/>
      <c r="L9" s="31" t="s">
        <v>21</v>
      </c>
      <c r="M9" s="49" t="s">
        <v>394</v>
      </c>
      <c r="N9" s="5" t="s">
        <v>23</v>
      </c>
    </row>
    <row r="11" spans="1:13" ht="15.75">
      <c r="A11" s="1"/>
      <c r="B11" s="60" t="s">
        <v>24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4" ht="12.75">
      <c r="A12" s="31" t="s">
        <v>272</v>
      </c>
      <c r="B12" s="23" t="s">
        <v>25</v>
      </c>
      <c r="C12" s="4" t="s">
        <v>26</v>
      </c>
      <c r="D12" s="4" t="s">
        <v>465</v>
      </c>
      <c r="E12" s="51" t="s">
        <v>330</v>
      </c>
      <c r="F12" s="5" t="s">
        <v>27</v>
      </c>
      <c r="G12" s="5" t="s">
        <v>28</v>
      </c>
      <c r="H12" s="43" t="s">
        <v>29</v>
      </c>
      <c r="I12" s="48" t="s">
        <v>30</v>
      </c>
      <c r="J12" s="48" t="s">
        <v>30</v>
      </c>
      <c r="K12" s="34"/>
      <c r="L12" s="31" t="s">
        <v>29</v>
      </c>
      <c r="M12" s="49" t="s">
        <v>395</v>
      </c>
      <c r="N12" s="5" t="s">
        <v>430</v>
      </c>
    </row>
    <row r="14" spans="1:13" ht="15.75">
      <c r="A14" s="1"/>
      <c r="B14" s="60" t="s">
        <v>31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4" ht="12.75">
      <c r="A15" s="31" t="s">
        <v>272</v>
      </c>
      <c r="B15" s="23" t="s">
        <v>32</v>
      </c>
      <c r="C15" s="4" t="s">
        <v>488</v>
      </c>
      <c r="D15" s="4" t="s">
        <v>492</v>
      </c>
      <c r="E15" s="51" t="s">
        <v>375</v>
      </c>
      <c r="F15" s="5" t="s">
        <v>33</v>
      </c>
      <c r="G15" s="5" t="s">
        <v>34</v>
      </c>
      <c r="H15" s="43" t="s">
        <v>35</v>
      </c>
      <c r="I15" s="43" t="s">
        <v>36</v>
      </c>
      <c r="J15" s="48" t="s">
        <v>37</v>
      </c>
      <c r="K15" s="34"/>
      <c r="L15" s="31" t="s">
        <v>36</v>
      </c>
      <c r="M15" s="49" t="s">
        <v>396</v>
      </c>
      <c r="N15" s="5" t="s">
        <v>38</v>
      </c>
    </row>
    <row r="16" spans="1:14" ht="12.75">
      <c r="A16" s="31" t="s">
        <v>272</v>
      </c>
      <c r="B16" s="23" t="s">
        <v>39</v>
      </c>
      <c r="C16" s="4" t="s">
        <v>40</v>
      </c>
      <c r="D16" s="4" t="s">
        <v>453</v>
      </c>
      <c r="E16" s="51" t="s">
        <v>313</v>
      </c>
      <c r="F16" s="5" t="s">
        <v>19</v>
      </c>
      <c r="G16" s="5" t="s">
        <v>41</v>
      </c>
      <c r="H16" s="43" t="s">
        <v>29</v>
      </c>
      <c r="I16" s="43" t="s">
        <v>42</v>
      </c>
      <c r="J16" s="43" t="s">
        <v>43</v>
      </c>
      <c r="K16" s="34"/>
      <c r="L16" s="31" t="s">
        <v>43</v>
      </c>
      <c r="M16" s="49" t="s">
        <v>397</v>
      </c>
      <c r="N16" s="5" t="s">
        <v>44</v>
      </c>
    </row>
    <row r="17" spans="1:14" ht="12.75">
      <c r="A17" s="31" t="s">
        <v>275</v>
      </c>
      <c r="B17" s="23" t="s">
        <v>45</v>
      </c>
      <c r="C17" s="4" t="s">
        <v>46</v>
      </c>
      <c r="D17" s="4" t="s">
        <v>455</v>
      </c>
      <c r="E17" s="51" t="s">
        <v>317</v>
      </c>
      <c r="F17" s="5" t="s">
        <v>19</v>
      </c>
      <c r="G17" s="5" t="s">
        <v>20</v>
      </c>
      <c r="H17" s="43" t="s">
        <v>42</v>
      </c>
      <c r="I17" s="48" t="s">
        <v>43</v>
      </c>
      <c r="J17" s="43" t="s">
        <v>43</v>
      </c>
      <c r="K17" s="34"/>
      <c r="L17" s="31" t="s">
        <v>43</v>
      </c>
      <c r="M17" s="49" t="s">
        <v>398</v>
      </c>
      <c r="N17" s="5" t="s">
        <v>23</v>
      </c>
    </row>
    <row r="18" spans="1:14" ht="12.75">
      <c r="A18" s="31" t="s">
        <v>276</v>
      </c>
      <c r="B18" s="23" t="s">
        <v>47</v>
      </c>
      <c r="C18" s="4" t="s">
        <v>48</v>
      </c>
      <c r="D18" s="4" t="s">
        <v>493</v>
      </c>
      <c r="E18" s="51" t="s">
        <v>376</v>
      </c>
      <c r="F18" s="5" t="s">
        <v>12</v>
      </c>
      <c r="G18" s="5" t="s">
        <v>13</v>
      </c>
      <c r="H18" s="43" t="s">
        <v>29</v>
      </c>
      <c r="I18" s="43" t="s">
        <v>49</v>
      </c>
      <c r="J18" s="48" t="s">
        <v>43</v>
      </c>
      <c r="K18" s="34"/>
      <c r="L18" s="31" t="s">
        <v>49</v>
      </c>
      <c r="M18" s="49" t="s">
        <v>399</v>
      </c>
      <c r="N18" s="5" t="s">
        <v>50</v>
      </c>
    </row>
    <row r="19" spans="1:14" ht="12.75">
      <c r="A19" s="31" t="s">
        <v>280</v>
      </c>
      <c r="B19" s="23" t="s">
        <v>51</v>
      </c>
      <c r="C19" s="4" t="s">
        <v>52</v>
      </c>
      <c r="D19" s="4" t="s">
        <v>456</v>
      </c>
      <c r="E19" s="51" t="s">
        <v>318</v>
      </c>
      <c r="F19" s="5" t="s">
        <v>53</v>
      </c>
      <c r="G19" s="5" t="s">
        <v>54</v>
      </c>
      <c r="H19" s="43" t="s">
        <v>55</v>
      </c>
      <c r="I19" s="43" t="s">
        <v>37</v>
      </c>
      <c r="J19" s="48" t="s">
        <v>56</v>
      </c>
      <c r="K19" s="34"/>
      <c r="L19" s="31" t="s">
        <v>37</v>
      </c>
      <c r="M19" s="49" t="s">
        <v>400</v>
      </c>
      <c r="N19" s="5" t="s">
        <v>23</v>
      </c>
    </row>
    <row r="20" spans="1:14" ht="12.75">
      <c r="A20" s="31" t="s">
        <v>281</v>
      </c>
      <c r="B20" s="23" t="s">
        <v>57</v>
      </c>
      <c r="C20" s="4" t="s">
        <v>58</v>
      </c>
      <c r="D20" s="4" t="s">
        <v>419</v>
      </c>
      <c r="E20" s="51" t="s">
        <v>290</v>
      </c>
      <c r="F20" s="5" t="s">
        <v>33</v>
      </c>
      <c r="G20" s="5" t="s">
        <v>34</v>
      </c>
      <c r="H20" s="43" t="s">
        <v>59</v>
      </c>
      <c r="I20" s="43" t="s">
        <v>36</v>
      </c>
      <c r="J20" s="48" t="s">
        <v>37</v>
      </c>
      <c r="K20" s="34"/>
      <c r="L20" s="31" t="s">
        <v>36</v>
      </c>
      <c r="M20" s="49" t="s">
        <v>401</v>
      </c>
      <c r="N20" s="5" t="s">
        <v>23</v>
      </c>
    </row>
    <row r="21" spans="1:14" ht="12.75">
      <c r="A21" s="31" t="s">
        <v>282</v>
      </c>
      <c r="B21" s="23" t="s">
        <v>60</v>
      </c>
      <c r="C21" s="4" t="s">
        <v>61</v>
      </c>
      <c r="D21" s="4" t="s">
        <v>494</v>
      </c>
      <c r="E21" s="51" t="s">
        <v>377</v>
      </c>
      <c r="F21" s="5" t="s">
        <v>12</v>
      </c>
      <c r="G21" s="5" t="s">
        <v>13</v>
      </c>
      <c r="H21" s="43" t="s">
        <v>62</v>
      </c>
      <c r="I21" s="43" t="s">
        <v>63</v>
      </c>
      <c r="J21" s="48" t="s">
        <v>36</v>
      </c>
      <c r="K21" s="34"/>
      <c r="L21" s="31" t="s">
        <v>63</v>
      </c>
      <c r="M21" s="49" t="s">
        <v>402</v>
      </c>
      <c r="N21" s="5" t="s">
        <v>23</v>
      </c>
    </row>
    <row r="23" spans="1:13" ht="15.75">
      <c r="A23" s="1"/>
      <c r="B23" s="60" t="s">
        <v>64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4" ht="12.75">
      <c r="A24" s="31" t="s">
        <v>272</v>
      </c>
      <c r="B24" s="23" t="s">
        <v>65</v>
      </c>
      <c r="C24" s="4" t="s">
        <v>66</v>
      </c>
      <c r="D24" s="4" t="s">
        <v>424</v>
      </c>
      <c r="E24" s="51" t="s">
        <v>378</v>
      </c>
      <c r="F24" s="5" t="s">
        <v>12</v>
      </c>
      <c r="G24" s="5" t="s">
        <v>13</v>
      </c>
      <c r="H24" s="43" t="s">
        <v>67</v>
      </c>
      <c r="I24" s="43" t="s">
        <v>68</v>
      </c>
      <c r="J24" s="48" t="s">
        <v>69</v>
      </c>
      <c r="K24" s="34"/>
      <c r="L24" s="31" t="s">
        <v>68</v>
      </c>
      <c r="M24" s="49" t="s">
        <v>403</v>
      </c>
      <c r="N24" s="5" t="s">
        <v>50</v>
      </c>
    </row>
    <row r="26" spans="1:13" ht="15.75">
      <c r="A26" s="1"/>
      <c r="B26" s="60" t="s">
        <v>70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4" ht="12.75">
      <c r="A27" s="31" t="s">
        <v>272</v>
      </c>
      <c r="B27" s="23" t="s">
        <v>71</v>
      </c>
      <c r="C27" s="4" t="s">
        <v>489</v>
      </c>
      <c r="D27" s="4" t="s">
        <v>495</v>
      </c>
      <c r="E27" s="51" t="s">
        <v>379</v>
      </c>
      <c r="F27" s="5" t="s">
        <v>53</v>
      </c>
      <c r="G27" s="5" t="s">
        <v>54</v>
      </c>
      <c r="H27" s="43" t="s">
        <v>29</v>
      </c>
      <c r="I27" s="43" t="s">
        <v>42</v>
      </c>
      <c r="J27" s="43" t="s">
        <v>49</v>
      </c>
      <c r="K27" s="34"/>
      <c r="L27" s="31" t="s">
        <v>49</v>
      </c>
      <c r="M27" s="49" t="s">
        <v>404</v>
      </c>
      <c r="N27" s="5" t="s">
        <v>23</v>
      </c>
    </row>
    <row r="28" spans="1:14" ht="12.75">
      <c r="A28" s="31" t="s">
        <v>272</v>
      </c>
      <c r="B28" s="23" t="s">
        <v>72</v>
      </c>
      <c r="C28" s="4" t="s">
        <v>73</v>
      </c>
      <c r="D28" s="4" t="s">
        <v>496</v>
      </c>
      <c r="E28" s="51" t="s">
        <v>380</v>
      </c>
      <c r="F28" s="5" t="s">
        <v>74</v>
      </c>
      <c r="G28" s="5" t="s">
        <v>13</v>
      </c>
      <c r="H28" s="43" t="s">
        <v>43</v>
      </c>
      <c r="I28" s="48" t="s">
        <v>69</v>
      </c>
      <c r="J28" s="43" t="s">
        <v>69</v>
      </c>
      <c r="K28" s="34"/>
      <c r="L28" s="31" t="s">
        <v>69</v>
      </c>
      <c r="M28" s="49" t="s">
        <v>405</v>
      </c>
      <c r="N28" s="5" t="s">
        <v>23</v>
      </c>
    </row>
    <row r="29" spans="1:14" ht="12.75">
      <c r="A29" s="31" t="s">
        <v>272</v>
      </c>
      <c r="B29" s="23" t="s">
        <v>75</v>
      </c>
      <c r="C29" s="4" t="s">
        <v>76</v>
      </c>
      <c r="D29" s="4" t="s">
        <v>497</v>
      </c>
      <c r="E29" s="51" t="s">
        <v>381</v>
      </c>
      <c r="F29" s="5" t="s">
        <v>19</v>
      </c>
      <c r="G29" s="5" t="s">
        <v>20</v>
      </c>
      <c r="H29" s="43" t="s">
        <v>69</v>
      </c>
      <c r="I29" s="43" t="s">
        <v>77</v>
      </c>
      <c r="J29" s="43" t="s">
        <v>78</v>
      </c>
      <c r="K29" s="34"/>
      <c r="L29" s="31" t="s">
        <v>78</v>
      </c>
      <c r="M29" s="49" t="s">
        <v>406</v>
      </c>
      <c r="N29" s="5" t="s">
        <v>79</v>
      </c>
    </row>
    <row r="30" spans="1:14" ht="12.75">
      <c r="A30" s="31" t="s">
        <v>275</v>
      </c>
      <c r="B30" s="23" t="s">
        <v>80</v>
      </c>
      <c r="C30" s="4" t="s">
        <v>81</v>
      </c>
      <c r="D30" s="4" t="s">
        <v>498</v>
      </c>
      <c r="E30" s="51" t="s">
        <v>382</v>
      </c>
      <c r="F30" s="5" t="s">
        <v>33</v>
      </c>
      <c r="G30" s="5" t="s">
        <v>34</v>
      </c>
      <c r="H30" s="43" t="s">
        <v>43</v>
      </c>
      <c r="I30" s="48" t="s">
        <v>67</v>
      </c>
      <c r="J30" s="48" t="s">
        <v>67</v>
      </c>
      <c r="K30" s="34"/>
      <c r="L30" s="31" t="s">
        <v>43</v>
      </c>
      <c r="M30" s="49" t="s">
        <v>407</v>
      </c>
      <c r="N30" s="5" t="s">
        <v>23</v>
      </c>
    </row>
    <row r="31" spans="1:14" ht="12.75">
      <c r="A31" s="31" t="s">
        <v>276</v>
      </c>
      <c r="B31" s="23" t="s">
        <v>82</v>
      </c>
      <c r="C31" s="4" t="s">
        <v>83</v>
      </c>
      <c r="D31" s="4" t="s">
        <v>499</v>
      </c>
      <c r="E31" s="51" t="s">
        <v>383</v>
      </c>
      <c r="F31" s="5" t="s">
        <v>12</v>
      </c>
      <c r="G31" s="5" t="s">
        <v>13</v>
      </c>
      <c r="H31" s="43" t="s">
        <v>29</v>
      </c>
      <c r="I31" s="43" t="s">
        <v>42</v>
      </c>
      <c r="J31" s="43" t="s">
        <v>49</v>
      </c>
      <c r="K31" s="34"/>
      <c r="L31" s="31" t="s">
        <v>49</v>
      </c>
      <c r="M31" s="49" t="s">
        <v>408</v>
      </c>
      <c r="N31" s="5" t="s">
        <v>84</v>
      </c>
    </row>
    <row r="32" spans="1:14" ht="12.75">
      <c r="A32" s="31" t="s">
        <v>280</v>
      </c>
      <c r="B32" s="23" t="s">
        <v>85</v>
      </c>
      <c r="C32" s="4" t="s">
        <v>86</v>
      </c>
      <c r="D32" s="4" t="s">
        <v>426</v>
      </c>
      <c r="E32" s="51" t="s">
        <v>384</v>
      </c>
      <c r="F32" s="5" t="s">
        <v>87</v>
      </c>
      <c r="G32" s="5" t="s">
        <v>88</v>
      </c>
      <c r="H32" s="43" t="s">
        <v>29</v>
      </c>
      <c r="I32" s="43" t="s">
        <v>42</v>
      </c>
      <c r="J32" s="43" t="s">
        <v>49</v>
      </c>
      <c r="K32" s="34"/>
      <c r="L32" s="31" t="s">
        <v>49</v>
      </c>
      <c r="M32" s="49" t="s">
        <v>409</v>
      </c>
      <c r="N32" s="5" t="s">
        <v>23</v>
      </c>
    </row>
    <row r="33" spans="1:14" ht="12.75">
      <c r="A33" s="31" t="s">
        <v>281</v>
      </c>
      <c r="B33" s="23" t="s">
        <v>89</v>
      </c>
      <c r="C33" s="4" t="s">
        <v>90</v>
      </c>
      <c r="D33" s="4" t="s">
        <v>500</v>
      </c>
      <c r="E33" s="51" t="s">
        <v>385</v>
      </c>
      <c r="F33" s="5" t="s">
        <v>53</v>
      </c>
      <c r="G33" s="5" t="s">
        <v>54</v>
      </c>
      <c r="H33" s="43" t="s">
        <v>42</v>
      </c>
      <c r="I33" s="48" t="s">
        <v>49</v>
      </c>
      <c r="J33" s="34"/>
      <c r="K33" s="34"/>
      <c r="L33" s="31" t="s">
        <v>42</v>
      </c>
      <c r="M33" s="49" t="s">
        <v>410</v>
      </c>
      <c r="N33" s="5" t="s">
        <v>23</v>
      </c>
    </row>
    <row r="34" spans="1:14" ht="12.75">
      <c r="A34" s="31" t="s">
        <v>272</v>
      </c>
      <c r="B34" s="23" t="s">
        <v>91</v>
      </c>
      <c r="C34" s="4" t="s">
        <v>92</v>
      </c>
      <c r="D34" s="4" t="s">
        <v>501</v>
      </c>
      <c r="E34" s="51" t="s">
        <v>386</v>
      </c>
      <c r="F34" s="5" t="s">
        <v>12</v>
      </c>
      <c r="G34" s="5" t="s">
        <v>13</v>
      </c>
      <c r="H34" s="43" t="s">
        <v>29</v>
      </c>
      <c r="I34" s="43" t="s">
        <v>42</v>
      </c>
      <c r="J34" s="48" t="s">
        <v>93</v>
      </c>
      <c r="K34" s="34"/>
      <c r="L34" s="31" t="s">
        <v>42</v>
      </c>
      <c r="M34" s="49" t="s">
        <v>411</v>
      </c>
      <c r="N34" s="5" t="s">
        <v>506</v>
      </c>
    </row>
    <row r="36" spans="1:13" ht="15.75">
      <c r="A36" s="1"/>
      <c r="B36" s="60" t="s">
        <v>94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4" ht="12.75">
      <c r="A37" s="31" t="s">
        <v>272</v>
      </c>
      <c r="B37" s="23" t="s">
        <v>95</v>
      </c>
      <c r="C37" s="4" t="s">
        <v>96</v>
      </c>
      <c r="D37" s="4" t="s">
        <v>502</v>
      </c>
      <c r="E37" s="51" t="s">
        <v>387</v>
      </c>
      <c r="F37" s="5" t="s">
        <v>97</v>
      </c>
      <c r="G37" s="5" t="s">
        <v>538</v>
      </c>
      <c r="H37" s="48" t="s">
        <v>29</v>
      </c>
      <c r="I37" s="43" t="s">
        <v>42</v>
      </c>
      <c r="J37" s="48" t="s">
        <v>68</v>
      </c>
      <c r="K37" s="34"/>
      <c r="L37" s="31" t="s">
        <v>42</v>
      </c>
      <c r="M37" s="49" t="s">
        <v>412</v>
      </c>
      <c r="N37" s="5" t="s">
        <v>23</v>
      </c>
    </row>
    <row r="38" spans="1:14" ht="12.75">
      <c r="A38" s="31" t="s">
        <v>275</v>
      </c>
      <c r="B38" s="23" t="s">
        <v>98</v>
      </c>
      <c r="C38" s="4" t="s">
        <v>99</v>
      </c>
      <c r="D38" s="4" t="s">
        <v>503</v>
      </c>
      <c r="E38" s="51" t="s">
        <v>388</v>
      </c>
      <c r="F38" s="5" t="s">
        <v>19</v>
      </c>
      <c r="G38" s="5" t="s">
        <v>20</v>
      </c>
      <c r="H38" s="43" t="s">
        <v>35</v>
      </c>
      <c r="I38" s="48" t="s">
        <v>36</v>
      </c>
      <c r="J38" s="43" t="s">
        <v>37</v>
      </c>
      <c r="K38" s="34"/>
      <c r="L38" s="31" t="s">
        <v>37</v>
      </c>
      <c r="M38" s="49" t="s">
        <v>413</v>
      </c>
      <c r="N38" s="5" t="s">
        <v>100</v>
      </c>
    </row>
    <row r="39" spans="1:14" ht="12.75">
      <c r="A39" s="31" t="s">
        <v>272</v>
      </c>
      <c r="B39" s="23" t="s">
        <v>101</v>
      </c>
      <c r="C39" s="4" t="s">
        <v>102</v>
      </c>
      <c r="D39" s="4" t="s">
        <v>504</v>
      </c>
      <c r="E39" s="51" t="s">
        <v>389</v>
      </c>
      <c r="F39" s="5" t="s">
        <v>53</v>
      </c>
      <c r="G39" s="5" t="s">
        <v>54</v>
      </c>
      <c r="H39" s="43" t="s">
        <v>103</v>
      </c>
      <c r="I39" s="43" t="s">
        <v>104</v>
      </c>
      <c r="J39" s="48" t="s">
        <v>105</v>
      </c>
      <c r="K39" s="34"/>
      <c r="L39" s="31" t="s">
        <v>104</v>
      </c>
      <c r="M39" s="49" t="s">
        <v>414</v>
      </c>
      <c r="N39" s="5" t="s">
        <v>23</v>
      </c>
    </row>
    <row r="40" spans="1:14" ht="12.75">
      <c r="A40" s="31" t="s">
        <v>275</v>
      </c>
      <c r="B40" s="23" t="s">
        <v>106</v>
      </c>
      <c r="C40" s="4" t="s">
        <v>107</v>
      </c>
      <c r="D40" s="4" t="s">
        <v>427</v>
      </c>
      <c r="E40" s="51" t="s">
        <v>390</v>
      </c>
      <c r="F40" s="5" t="s">
        <v>12</v>
      </c>
      <c r="G40" s="5" t="s">
        <v>13</v>
      </c>
      <c r="H40" s="43" t="s">
        <v>77</v>
      </c>
      <c r="I40" s="48" t="s">
        <v>108</v>
      </c>
      <c r="J40" s="43" t="s">
        <v>108</v>
      </c>
      <c r="K40" s="34"/>
      <c r="L40" s="31" t="s">
        <v>508</v>
      </c>
      <c r="M40" s="49" t="s">
        <v>415</v>
      </c>
      <c r="N40" s="5" t="s">
        <v>23</v>
      </c>
    </row>
    <row r="41" spans="1:14" ht="12.75">
      <c r="A41" s="31" t="s">
        <v>272</v>
      </c>
      <c r="B41" s="23" t="s">
        <v>109</v>
      </c>
      <c r="C41" s="4" t="s">
        <v>110</v>
      </c>
      <c r="D41" s="4" t="s">
        <v>505</v>
      </c>
      <c r="E41" s="51" t="s">
        <v>391</v>
      </c>
      <c r="F41" s="5" t="s">
        <v>111</v>
      </c>
      <c r="G41" s="5" t="s">
        <v>112</v>
      </c>
      <c r="H41" s="48" t="s">
        <v>67</v>
      </c>
      <c r="I41" s="43" t="s">
        <v>67</v>
      </c>
      <c r="J41" s="48" t="s">
        <v>113</v>
      </c>
      <c r="K41" s="34"/>
      <c r="L41" s="31" t="s">
        <v>509</v>
      </c>
      <c r="M41" s="49" t="s">
        <v>416</v>
      </c>
      <c r="N41" s="5" t="s">
        <v>114</v>
      </c>
    </row>
    <row r="43" spans="1:13" ht="15.75">
      <c r="A43" s="1"/>
      <c r="B43" s="60" t="s">
        <v>115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4" ht="12.75">
      <c r="A44" s="31" t="s">
        <v>272</v>
      </c>
      <c r="B44" s="23" t="s">
        <v>116</v>
      </c>
      <c r="C44" s="4" t="s">
        <v>117</v>
      </c>
      <c r="D44" s="4" t="s">
        <v>428</v>
      </c>
      <c r="E44" s="51" t="s">
        <v>392</v>
      </c>
      <c r="F44" s="5" t="s">
        <v>12</v>
      </c>
      <c r="G44" s="5" t="s">
        <v>13</v>
      </c>
      <c r="H44" s="43" t="s">
        <v>118</v>
      </c>
      <c r="I44" s="43" t="s">
        <v>119</v>
      </c>
      <c r="J44" s="48" t="s">
        <v>120</v>
      </c>
      <c r="K44" s="34"/>
      <c r="L44" s="31" t="s">
        <v>119</v>
      </c>
      <c r="M44" s="49" t="s">
        <v>417</v>
      </c>
      <c r="N44" s="5" t="s">
        <v>121</v>
      </c>
    </row>
    <row r="47" spans="2:3" ht="18">
      <c r="B47" s="26" t="s">
        <v>122</v>
      </c>
      <c r="C47" s="8"/>
    </row>
    <row r="48" spans="2:3" ht="15.75">
      <c r="B48" s="27" t="s">
        <v>127</v>
      </c>
      <c r="C48" s="9"/>
    </row>
    <row r="49" spans="2:3" ht="13.5">
      <c r="B49" s="28"/>
      <c r="C49" s="10"/>
    </row>
    <row r="50" spans="2:6" ht="13.5">
      <c r="B50" s="29" t="s">
        <v>124</v>
      </c>
      <c r="C50" s="11" t="s">
        <v>125</v>
      </c>
      <c r="D50" s="11" t="s">
        <v>126</v>
      </c>
      <c r="E50" s="11" t="s">
        <v>279</v>
      </c>
      <c r="F50" s="11" t="s">
        <v>269</v>
      </c>
    </row>
    <row r="51" spans="1:6" ht="12.75">
      <c r="A51" s="33" t="s">
        <v>272</v>
      </c>
      <c r="B51" s="30" t="s">
        <v>101</v>
      </c>
      <c r="C51" s="1" t="s">
        <v>123</v>
      </c>
      <c r="D51" s="33" t="s">
        <v>507</v>
      </c>
      <c r="E51" s="33" t="s">
        <v>104</v>
      </c>
      <c r="F51" s="47" t="s">
        <v>414</v>
      </c>
    </row>
    <row r="52" spans="1:6" ht="12.75">
      <c r="A52" s="33" t="s">
        <v>275</v>
      </c>
      <c r="B52" s="30" t="s">
        <v>75</v>
      </c>
      <c r="C52" s="1" t="s">
        <v>123</v>
      </c>
      <c r="D52" s="33" t="s">
        <v>259</v>
      </c>
      <c r="E52" s="33" t="s">
        <v>78</v>
      </c>
      <c r="F52" s="47" t="s">
        <v>406</v>
      </c>
    </row>
    <row r="53" spans="1:6" ht="12.75">
      <c r="A53" s="33" t="s">
        <v>276</v>
      </c>
      <c r="B53" s="30" t="s">
        <v>106</v>
      </c>
      <c r="C53" s="1" t="s">
        <v>123</v>
      </c>
      <c r="D53" s="33" t="s">
        <v>507</v>
      </c>
      <c r="E53" s="33" t="s">
        <v>108</v>
      </c>
      <c r="F53" s="47" t="s">
        <v>415</v>
      </c>
    </row>
  </sheetData>
  <sheetProtection/>
  <mergeCells count="20">
    <mergeCell ref="L3:L4"/>
    <mergeCell ref="M3:M4"/>
    <mergeCell ref="B1:N2"/>
    <mergeCell ref="H3:K3"/>
    <mergeCell ref="B3:B4"/>
    <mergeCell ref="C3:C4"/>
    <mergeCell ref="D3:D4"/>
    <mergeCell ref="N3:N4"/>
    <mergeCell ref="G3:G4"/>
    <mergeCell ref="F3:F4"/>
    <mergeCell ref="A3:A4"/>
    <mergeCell ref="B14:M14"/>
    <mergeCell ref="B23:M23"/>
    <mergeCell ref="B26:M26"/>
    <mergeCell ref="B36:M36"/>
    <mergeCell ref="B43:M43"/>
    <mergeCell ref="B5:M5"/>
    <mergeCell ref="B8:M8"/>
    <mergeCell ref="B11:M11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2015-11-28T20:03:00Z</dcterms:modified>
  <cp:category/>
  <cp:version/>
  <cp:contentType/>
  <cp:contentStatus/>
</cp:coreProperties>
</file>